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0" activeTab="3"/>
  </bookViews>
  <sheets>
    <sheet name="Ficha Parte I _ II" sheetId="1" r:id="rId1"/>
    <sheet name="III RESULTADO Y ACCIONES _2_" sheetId="2" r:id="rId2"/>
    <sheet name="IV__PROGRAMACIÓN FINANCIERA" sheetId="3" r:id="rId3"/>
    <sheet name="V PROGRAFINANCIERA ESPEC" sheetId="4" r:id="rId4"/>
  </sheets>
  <externalReferences>
    <externalReference r:id="rId7"/>
  </externalReferences>
  <definedNames>
    <definedName name="Excel_BuiltIn_Print_Area_1">'Ficha Parte I _ II'!$A$1:$E$87</definedName>
    <definedName name="Excel_BuiltIn_Print_Area_4">'V PROGRAFINANCIERA ESPEC'!$A$1:$T$37</definedName>
    <definedName name="Excel_BuiltIn_Print_Titles_1">'Ficha Parte I _ II'!$1:$9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G28" authorId="0">
      <text>
        <r>
          <rPr>
            <b/>
            <sz val="8"/>
            <color indexed="8"/>
            <rFont val="Times New Roman"/>
            <family val="1"/>
          </rPr>
          <t xml:space="preserve">FUNDACITE:
</t>
        </r>
        <r>
          <rPr>
            <sz val="8"/>
            <color indexed="8"/>
            <rFont val="Times New Roman"/>
            <family val="1"/>
          </rPr>
          <t>ojooooooooooo</t>
        </r>
      </text>
    </comment>
  </commentList>
</comments>
</file>

<file path=xl/sharedStrings.xml><?xml version="1.0" encoding="utf-8"?>
<sst xmlns="http://schemas.openxmlformats.org/spreadsheetml/2006/main" count="289" uniqueCount="230">
  <si>
    <t>FICHA PROYECTO - PRESUPUESTO</t>
  </si>
  <si>
    <t>Ficha proyecto Presupuesto</t>
  </si>
  <si>
    <t>I.-  DATOS BASICOS DE IDENTIFICACION DEL PROYECTO</t>
  </si>
  <si>
    <t>1.1.- Código del Proyecto</t>
  </si>
  <si>
    <t>1.2.- Código Interno del Proyecto</t>
  </si>
  <si>
    <t>MEFCE02</t>
  </si>
  <si>
    <r>
      <t xml:space="preserve">1.3.- Nombre del Proyecto: </t>
    </r>
    <r>
      <rPr>
        <sz val="10"/>
        <color indexed="8"/>
        <rFont val="DejaVu Sans"/>
        <family val="1"/>
      </rPr>
      <t>Tecnologías sociales para la reconstrucción de la identidad cultural de la nación.</t>
    </r>
  </si>
  <si>
    <t>Fecha de inicio:</t>
  </si>
  <si>
    <t xml:space="preserve">   </t>
  </si>
  <si>
    <t>Fecha de culminacion:</t>
  </si>
  <si>
    <t>1.4.- Estatus del Proyecto: Formulado</t>
  </si>
  <si>
    <t>1.5.- Situación Presupuestaria:  Por iniciar – A reactivar – En ejecución – Sin Recurso</t>
  </si>
  <si>
    <t>Formulado</t>
  </si>
  <si>
    <t>Por Iniciar</t>
  </si>
  <si>
    <t>1.6.- Este proyecto será considerado para el anteproyecto del presupuesto: Si</t>
  </si>
  <si>
    <t xml:space="preserve">         Este proyecto será considerado para la ley especial del endeudamiento: No</t>
  </si>
  <si>
    <t>Responsables del proyecto:</t>
  </si>
  <si>
    <t>Gerente:</t>
  </si>
  <si>
    <t>Endira Mora</t>
  </si>
  <si>
    <t>Género:</t>
  </si>
  <si>
    <t>F</t>
  </si>
  <si>
    <t>Registrado por:</t>
  </si>
  <si>
    <t>Autorizado por:</t>
  </si>
  <si>
    <t>Localización política administrativa</t>
  </si>
  <si>
    <t>Nacional</t>
  </si>
  <si>
    <t>1.11.- Area Estratégica</t>
  </si>
  <si>
    <t>Directriz:</t>
  </si>
  <si>
    <t>Etica Socialista</t>
  </si>
  <si>
    <t>Objetivo:</t>
  </si>
  <si>
    <t>Refundar ética y moralmente la Nación</t>
  </si>
  <si>
    <t>Estrategia</t>
  </si>
  <si>
    <t>Desarrollar la conciencia revolucionaria (el nuevo ser humano)</t>
  </si>
  <si>
    <t>Politica</t>
  </si>
  <si>
    <t>Iniciar la nueva ética del hecho público: El ciudadano corresponsable de la vida pública</t>
  </si>
  <si>
    <t>Objetivo estrategico nueva etapa</t>
  </si>
  <si>
    <t>1- Avanzar en la conformación de la nueva  estructura social</t>
  </si>
  <si>
    <t>objetivo estrategico institucional</t>
  </si>
  <si>
    <t>Promover la investigación orientada a la filosofía del conocimiento libre abriendo espacios para la sensibilización sobre el sentido político de las tecnologías.</t>
  </si>
  <si>
    <t>Objetivo especifico del proyecto</t>
  </si>
  <si>
    <t>Investigar, desarrollar y promover nuevas tecnologías para la consolidación de espacios de reflexión que permitan la promoción del pensamiento creativo, la democratización del conocimiento, la revalorización cultural y la formación de un sentido social y político sobre las tecnologías y el conocimiento libre.</t>
  </si>
  <si>
    <t>1.15 Indicadores del Proyecto</t>
  </si>
  <si>
    <t>Enunciado del problema o necesidad que origina el Proyecto</t>
  </si>
  <si>
    <t>Poca existencia de propuestas de investigación que promuevan el paradigma del conocimiento libre. Modelo educativo nacional que no rescata la identidad cultural de la nación.</t>
  </si>
  <si>
    <t>Indicadores de la Situación 
Actual del Problema</t>
  </si>
  <si>
    <t>Fecha de la Ultima Data</t>
  </si>
  <si>
    <t>Fórmula del Indicador</t>
  </si>
  <si>
    <t>Fuente del Indicador</t>
  </si>
  <si>
    <t>Deficit de investigación que promueven el paradigma de las tecnologías y el conocimiento libre</t>
  </si>
  <si>
    <t>15/Junio/2008</t>
  </si>
  <si>
    <t>Nº de Propuestas novedosas / Nº de las tecnologías y el conocimiento libre</t>
  </si>
  <si>
    <t>CENDITEL</t>
  </si>
  <si>
    <t>Indicador de la Situación Objetivo del Proyecto</t>
  </si>
  <si>
    <t>Tiempo de Impacto</t>
  </si>
  <si>
    <t>Propuestas educativas que promuevan la recuperación cultural de  la nación</t>
  </si>
  <si>
    <t>5 años</t>
  </si>
  <si>
    <t>1.16.- Resultado del Proyecto:</t>
  </si>
  <si>
    <t xml:space="preserve">BIEN O SERVICIO </t>
  </si>
  <si>
    <t>META DEL PROYECTO</t>
  </si>
  <si>
    <t xml:space="preserve">UNIDAD DE MEDIDA </t>
  </si>
  <si>
    <t xml:space="preserve">CANTIDAD </t>
  </si>
  <si>
    <t>Propuestas educativas que promuevan el paradigma de las tecnologías y el conocimiento libre</t>
  </si>
  <si>
    <t>Documentos</t>
  </si>
  <si>
    <t>1.17.- Beneficiario Directo del Proyecto</t>
  </si>
  <si>
    <t>Nº de Beneficiarios Femeninos</t>
  </si>
  <si>
    <t>Nº de Beneficiarios Masculinos</t>
  </si>
  <si>
    <t>Total de Beneficiarios</t>
  </si>
  <si>
    <t>1.18.- Localización del Proyecto Política Territorial</t>
  </si>
  <si>
    <t>Eje de Desarrollo:</t>
  </si>
  <si>
    <t>Núcleo de Desarrollo Endógeno (NUDE)</t>
  </si>
  <si>
    <t>Zonas Económicas de Desarrollo sustentable (ZEDES)</t>
  </si>
  <si>
    <t>Complejos Industriales:</t>
  </si>
  <si>
    <t>1.19.- CLASIFICACION SECTORIAL:</t>
  </si>
  <si>
    <t>SECTOR</t>
  </si>
  <si>
    <t>SUB-SECTOR</t>
  </si>
  <si>
    <t>Ciencia y Tecnología</t>
  </si>
  <si>
    <r>
      <t xml:space="preserve">1.20.- Monto Total del Proyecto: </t>
    </r>
    <r>
      <rPr>
        <sz val="10"/>
        <color indexed="8"/>
        <rFont val="Arial"/>
        <family val="2"/>
      </rPr>
      <t xml:space="preserve"> </t>
    </r>
  </si>
  <si>
    <t>1.21.- Organo o Ente Responsable</t>
  </si>
  <si>
    <t xml:space="preserve">Codigo del Organisno:  </t>
  </si>
  <si>
    <t>1.22.- Gerente del Proyecto</t>
  </si>
  <si>
    <t>Nombre</t>
  </si>
  <si>
    <t>Jose Joaquín Contreras</t>
  </si>
  <si>
    <t>Cargo</t>
  </si>
  <si>
    <t>Investigador</t>
  </si>
  <si>
    <t>Unidad de Adscripción</t>
  </si>
  <si>
    <t>Reflexión y fundamentación de la tecnología libre</t>
  </si>
  <si>
    <t>Teléfonos</t>
  </si>
  <si>
    <t>0274-6574336</t>
  </si>
  <si>
    <t>Fax</t>
  </si>
  <si>
    <t>E-mail</t>
  </si>
  <si>
    <t>jcontreras@cenditel.gob.ve</t>
  </si>
  <si>
    <t>II.-  Información General del Proyecto</t>
  </si>
  <si>
    <t>2.1.- Conexiones Inter-Institucionales</t>
  </si>
  <si>
    <t>ESTE PROYECTO REQUIERE ACCIONES DE OTRA INSTITUCION:   NO</t>
  </si>
  <si>
    <t>Tipo de Conexión</t>
  </si>
  <si>
    <t>Organismo</t>
  </si>
  <si>
    <t>Detalles</t>
  </si>
  <si>
    <t>2.2.- Agenda al Decisor</t>
  </si>
  <si>
    <t>Accion Inmediata</t>
  </si>
  <si>
    <t xml:space="preserve">2.3.- Empleos Generados:  </t>
  </si>
  <si>
    <t xml:space="preserve">     Nº estimado de empleos directos Femeninos</t>
  </si>
  <si>
    <t xml:space="preserve">     Nº estimado de empleos directos Masculino</t>
  </si>
  <si>
    <t>N° Estimado Total de empleos Directos:  11</t>
  </si>
  <si>
    <t>N° Estimado de Empleos Indirectos:   0</t>
  </si>
  <si>
    <t>2.4.- Descripción breve del Proyecto</t>
  </si>
  <si>
    <t>Orientar el quehacer institucional hacia propuestas y experiencias de investigación orientadas a promover espacios que permitan fortalecer el sentido del conocimiento como bien público y la reconstrucción de la identidad cultural de la Nación.</t>
  </si>
  <si>
    <t>2.5.- Avance del Proyecto</t>
  </si>
  <si>
    <t>Porcentaje de Avance Físico del Proyecto:   o%</t>
  </si>
  <si>
    <t>Procentaje de Avance Financiero del Proyecto     0%</t>
  </si>
  <si>
    <t xml:space="preserve">III.- RESULTADO DE LAS ACCIONES DEL PROYECTO </t>
  </si>
  <si>
    <r>
      <t>3.1</t>
    </r>
    <r>
      <rPr>
        <b/>
        <sz val="10"/>
        <rFont val="Arial"/>
        <family val="2"/>
      </rPr>
      <t>.- ACCIONES ESPECIFICAS DEL PROYECTO</t>
    </r>
  </si>
  <si>
    <t xml:space="preserve">COD. </t>
  </si>
  <si>
    <t xml:space="preserve">DENOMINACION </t>
  </si>
  <si>
    <t xml:space="preserve">EJECUTOR </t>
  </si>
  <si>
    <t>PLAZO DE EJECUCION</t>
  </si>
  <si>
    <t xml:space="preserve">RESULTADO </t>
  </si>
  <si>
    <t>META TOTAL</t>
  </si>
  <si>
    <t>INICIO</t>
  </si>
  <si>
    <t>CULMINACION</t>
  </si>
  <si>
    <t>Diseñar  y desplegar la propuesta educativa y administrativa institucional de la Escuela de Estudios en Conocimiento Libre para profesionales y técnicos.</t>
  </si>
  <si>
    <t>Dirección de Reflexión y Fundamentación de la Tecnología Libre – Dirección de Recursos Humanos</t>
  </si>
  <si>
    <t>01/Enero/2009</t>
  </si>
  <si>
    <t>31/Diciembre/2009</t>
  </si>
  <si>
    <t xml:space="preserve">Propuesta administrativa y educativa de la Escuela </t>
  </si>
  <si>
    <t>Documento</t>
  </si>
  <si>
    <t>Consolidar y ampliar el Programa de Promoción al Conocimiento Libre.</t>
  </si>
  <si>
    <t>Dirección de Apropiación y Gestión del Conocimiento Libre</t>
  </si>
  <si>
    <t>Apoyo otorgado a Investigadores</t>
  </si>
  <si>
    <t>Apoyo Otorgado</t>
  </si>
  <si>
    <t>Investigar y Desarrollar nuevos paradigmas educativos basados en conocimiento libre.</t>
  </si>
  <si>
    <t>Paradigmas educativos basados en conocimiento libre</t>
  </si>
  <si>
    <t>Creación y despliegue de la Red Nacional de Sensibilización en Conocimiento Libre.</t>
  </si>
  <si>
    <t>Dirección Gestión y Apropiación de Conocimeitno en Tecnologias Libres.</t>
  </si>
  <si>
    <t>Red Nacional de Sensibilización en Conocimiento Libre</t>
  </si>
  <si>
    <t>Red Social</t>
  </si>
  <si>
    <t>3.2. DISTRIBUCION FISICA DE LA META DE LAS ACCIONES</t>
  </si>
  <si>
    <t>COD.</t>
  </si>
  <si>
    <t>DENOMINACION</t>
  </si>
  <si>
    <t>ACUMULADO AL 31-12-08</t>
  </si>
  <si>
    <t>TRIM. 2009 (MPD)</t>
  </si>
  <si>
    <t xml:space="preserve">AÑOS POSTERIORES </t>
  </si>
  <si>
    <t>I</t>
  </si>
  <si>
    <t>II</t>
  </si>
  <si>
    <t>III</t>
  </si>
  <si>
    <t>IV</t>
  </si>
  <si>
    <t>TOTAL</t>
  </si>
  <si>
    <t>Diseñar la propuesta educativa y administrativa institucional de la Escuela de Estudios en Conocimiento Libre para profesionales y técnicos.</t>
  </si>
  <si>
    <r>
      <t>IV</t>
    </r>
    <r>
      <rPr>
        <b/>
        <sz val="12"/>
        <rFont val="Arial"/>
        <family val="2"/>
      </rPr>
      <t>.- PROGRAMACION FINANCIERA DEL PROYECTO EN BOLÍVARES (EN Bs.)</t>
    </r>
  </si>
  <si>
    <r>
      <t>4.1</t>
    </r>
    <r>
      <rPr>
        <b/>
        <sz val="10"/>
        <rFont val="Arial"/>
        <family val="2"/>
      </rPr>
      <t xml:space="preserve">.-  IMPUTACIÓN PRESUPUESTARIA DE LOS EGRESOS DEL PROYECTO POR CONCEPTO DEL GASTO (En Bs.) </t>
    </r>
  </si>
  <si>
    <t>Cod./ DENOMINACIÓN</t>
  </si>
  <si>
    <t>ACUMULADO AL 31/12/2007</t>
  </si>
  <si>
    <t>AÑOS POSTERIORES</t>
  </si>
  <si>
    <t>401 Gastos de Personal (Personal Fijo Femenino)</t>
  </si>
  <si>
    <t>401 Gastos de Personal (Personal Fijo Masculino)</t>
  </si>
  <si>
    <t>401 Gastos de Personal (Personal Fijo Vacante)</t>
  </si>
  <si>
    <t>401 Gastos de Personal (Personal Contratado Femenino)</t>
  </si>
  <si>
    <t>401 Gastos de Personal (Personal Contratado Masculino)</t>
  </si>
  <si>
    <t>401 Gastos de Personal (Personal Contratado Vacante)</t>
  </si>
  <si>
    <t>402 Materiales y Suministros</t>
  </si>
  <si>
    <t>403 Servicios No personales</t>
  </si>
  <si>
    <t>404 Activos Reales</t>
  </si>
  <si>
    <t>405 Activos Financieros</t>
  </si>
  <si>
    <t>406 Servicios de la Deuda Pública y Disminución de Otros Pasivos</t>
  </si>
  <si>
    <t>407 Transferencias</t>
  </si>
  <si>
    <t>408 Otros Gastos de los Entes Descentralizados</t>
  </si>
  <si>
    <t>409 Disminución de Patrimonio</t>
  </si>
  <si>
    <t>451 Gasto de Defensa y Seguridad del Estado</t>
  </si>
  <si>
    <t>452 Asignaciones no Distribuida</t>
  </si>
  <si>
    <t>TOTALES</t>
  </si>
  <si>
    <t>4.2.-CONTRATACIÓN (INVERSIONES)</t>
  </si>
  <si>
    <t>FUENTE DE FINANCIAMIENTO</t>
  </si>
  <si>
    <t>ACUMULADO AL 31/12/2005</t>
  </si>
  <si>
    <t xml:space="preserve">Bilateral                                                          </t>
  </si>
  <si>
    <t xml:space="preserve">Multilateral                                              </t>
  </si>
  <si>
    <t xml:space="preserve">Bonos de la Deuda Pública Nacional         </t>
  </si>
  <si>
    <t>TOTAL CONTRATACIÓN</t>
  </si>
  <si>
    <t xml:space="preserve">4.3.-  DESAGREGACION TERRITORIAL, FISICA Y FINANCIERA DE LAS ACCIONES ESPECIFICAS DEL PROYECTO - AÑO 2006  </t>
  </si>
  <si>
    <t>ACCIONES</t>
  </si>
  <si>
    <t>METAS</t>
  </si>
  <si>
    <t>NACIONAL</t>
  </si>
  <si>
    <t xml:space="preserve">ESTADO </t>
  </si>
  <si>
    <t>MUNICIPIO</t>
  </si>
  <si>
    <t>RECURSO ORDINARIO          (EN Bs.)</t>
  </si>
  <si>
    <t>RECURSO EXTRAORDINARIO               (EN Bs.)</t>
  </si>
  <si>
    <t>OTRAS FUENTES DE RECURSOS               (EN Bs.)</t>
  </si>
  <si>
    <t>TOTAL 
(EN Bs.)</t>
  </si>
  <si>
    <t>Diseñar y desplegar la propuesta educativa y administrativa institucional de la Escuela de Estudios en Conocimiento Libre para profesionales y técnicos.</t>
  </si>
  <si>
    <t>x</t>
  </si>
  <si>
    <t>Crear y desplegar la Red Nacional de Sensibilización en Conocimiento Libre.</t>
  </si>
  <si>
    <t xml:space="preserve">4.5.-  ESTATUS DE FINANCIAMIENTO:  </t>
  </si>
  <si>
    <t>NO SOLICITADO</t>
  </si>
  <si>
    <t>EN TRAMITE</t>
  </si>
  <si>
    <t>APROBADO</t>
  </si>
  <si>
    <t>DISPONIBLE</t>
  </si>
  <si>
    <t>V.- PROGRAMACIÓN FINANCIERA DE LAS ACCIONES ESPECIFICAS</t>
  </si>
  <si>
    <t xml:space="preserve">5.1.-  PROGRAMACIÓN FINANCIERA DE LAS ACCIONES POR FUENTE DE FINANCIAMIENTO  </t>
  </si>
  <si>
    <t>MONTO DE RECURSOS ORDINARIOS (EN Bs.)</t>
  </si>
  <si>
    <t>RECURSOS OTROS (EN Bs.)</t>
  </si>
  <si>
    <t>FUENTE DE RECURSOS EXTRAORDINARIO</t>
  </si>
  <si>
    <t>MONTO 
(EN BS.)</t>
  </si>
  <si>
    <t>TOTAL AJUSTADO</t>
  </si>
  <si>
    <t>ACUMULADO AL 31 -12-05</t>
  </si>
  <si>
    <t>Fortalecer la Academia de  Software Libre</t>
  </si>
  <si>
    <t>Crear e implantar la Fábrica de Hardware Libre</t>
  </si>
  <si>
    <t>Fortalecer el Centro Nacional de Seguridad Informática</t>
  </si>
  <si>
    <t>Crear e implantar el Centro Nacional de Telecomunicaciones</t>
  </si>
  <si>
    <t>Crear e Implantar la Fabrica de Software Libre</t>
  </si>
  <si>
    <t>Realizar talleres de formación y capacitación para beneficiarios del centro</t>
  </si>
  <si>
    <t xml:space="preserve">5.2.- IMPUTACIÓN PRESUPUESTARIA TOTAL DE LOS EGRESOS DE LA ACCIONES POR CONCEPTO DEL GASTO (EN. Bs.) </t>
  </si>
  <si>
    <t>401-Gastos de Personal (Personal Fijo)</t>
  </si>
  <si>
    <t>401-Gastos de Personal (Personal Contratado)</t>
  </si>
  <si>
    <t>402-Materiales y Suministros</t>
  </si>
  <si>
    <t>403-Servicios No personales</t>
  </si>
  <si>
    <t>404-Activos Reales</t>
  </si>
  <si>
    <t>405-Activos Financieros</t>
  </si>
  <si>
    <t>406-Servicios de la Deuda Pública y Disminución de Otros Pasivos</t>
  </si>
  <si>
    <t>407-Transferencias</t>
  </si>
  <si>
    <t>408-Otros Gastos de los Entes Descentralizados</t>
  </si>
  <si>
    <t>451 Gastos de defensa y seguridad del estado</t>
  </si>
  <si>
    <t>452-Asignaciones no Distribuida</t>
  </si>
  <si>
    <t>Total</t>
  </si>
  <si>
    <t>=</t>
  </si>
  <si>
    <t>401-Gastos de Personal (Personal Fijo Femenino)</t>
  </si>
  <si>
    <t>401-Gastos de Personal (Personal Fijo Masculino)</t>
  </si>
  <si>
    <t>401-Gastos de Personal (Personal Contratado Femenino)</t>
  </si>
  <si>
    <t>401-Gastos de Personal (Personal Contratado Masculino)</t>
  </si>
  <si>
    <t>UNIDAD DE ADSCRIPCION:</t>
  </si>
  <si>
    <t>TELEFONO(S):</t>
  </si>
  <si>
    <t>FAX:</t>
  </si>
  <si>
    <t>0274-2442309</t>
  </si>
  <si>
    <t>E-MAIL: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</si>
</sst>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#,##0.00\ ;&quot; (&quot;#,##0.00\);&quot; -&quot;#\ ;@\ "/>
    <numFmt numFmtId="166" formatCode="DD/MM/YY"/>
    <numFmt numFmtId="167" formatCode="#,##0.00;\-#,##0.00"/>
    <numFmt numFmtId="168" formatCode="D&quot; de &quot;MMM&quot; de &quot;YY"/>
    <numFmt numFmtId="169" formatCode="#,##0;\-#,##0"/>
    <numFmt numFmtId="170" formatCode="&quot;Bs &quot;#,##0.00\ ;&quot;(Bs &quot;#,##0.00\)"/>
    <numFmt numFmtId="171" formatCode="[$$-409]#,##0.00\ ;\([$$-409]#,##0.00\)"/>
    <numFmt numFmtId="172" formatCode="D\-MMM\-YY;@"/>
    <numFmt numFmtId="173" formatCode="0.00"/>
    <numFmt numFmtId="174" formatCode="0"/>
    <numFmt numFmtId="175" formatCode="# ?/?"/>
    <numFmt numFmtId="176" formatCode="#,##0"/>
    <numFmt numFmtId="177" formatCode="#,##0\ ;&quot; (&quot;#,##0\);&quot; -&quot;#\ ;@\ "/>
    <numFmt numFmtId="178" formatCode="#,##0.00"/>
    <numFmt numFmtId="179" formatCode="#,###.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DejaVu Sans"/>
      <family val="1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20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sz val="10"/>
      <name val="Trebuchet MS"/>
      <family val="2"/>
    </font>
    <font>
      <sz val="10"/>
      <color indexed="8"/>
      <name val="Courier New"/>
      <family val="3"/>
    </font>
    <font>
      <sz val="10"/>
      <color indexed="9"/>
      <name val="Courier New"/>
      <family val="3"/>
    </font>
    <font>
      <sz val="10"/>
      <name val="Courier New"/>
      <family val="3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0" applyNumberFormat="0" applyBorder="0" applyAlignment="0" applyProtection="0"/>
    <xf numFmtId="164" fontId="4" fillId="2" borderId="1" applyNumberFormat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0" borderId="0" applyNumberFormat="0" applyBorder="0" applyAlignment="0" applyProtection="0"/>
    <xf numFmtId="164" fontId="2" fillId="16" borderId="0" applyNumberFormat="0" applyBorder="0" applyAlignment="0" applyProtection="0"/>
    <xf numFmtId="164" fontId="8" fillId="3" borderId="1" applyNumberFormat="0" applyAlignment="0" applyProtection="0"/>
    <xf numFmtId="164" fontId="9" fillId="17" borderId="0" applyNumberFormat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0" fillId="8" borderId="0" applyNumberFormat="0" applyBorder="0" applyAlignment="0" applyProtection="0"/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7" fillId="0" borderId="8" applyNumberFormat="0" applyFill="0" applyAlignment="0" applyProtection="0"/>
    <xf numFmtId="164" fontId="17" fillId="0" borderId="9" applyNumberFormat="0" applyFill="0" applyAlignment="0" applyProtection="0"/>
  </cellStyleXfs>
  <cellXfs count="407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10" xfId="0" applyFont="1" applyBorder="1" applyAlignment="1">
      <alignment horizontal="center"/>
    </xf>
    <xf numFmtId="164" fontId="18" fillId="0" borderId="11" xfId="0" applyFont="1" applyBorder="1" applyAlignment="1">
      <alignment horizontal="center"/>
    </xf>
    <xf numFmtId="164" fontId="18" fillId="0" borderId="12" xfId="0" applyFont="1" applyBorder="1" applyAlignment="1">
      <alignment horizontal="center"/>
    </xf>
    <xf numFmtId="164" fontId="18" fillId="0" borderId="13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18" fillId="0" borderId="14" xfId="0" applyFont="1" applyBorder="1" applyAlignment="1">
      <alignment horizontal="center"/>
    </xf>
    <xf numFmtId="164" fontId="18" fillId="0" borderId="13" xfId="0" applyFont="1" applyBorder="1" applyAlignment="1">
      <alignment/>
    </xf>
    <xf numFmtId="164" fontId="18" fillId="0" borderId="0" xfId="0" applyFont="1" applyBorder="1" applyAlignment="1">
      <alignment horizontal="left"/>
    </xf>
    <xf numFmtId="164" fontId="19" fillId="0" borderId="0" xfId="0" applyFont="1" applyBorder="1" applyAlignment="1">
      <alignment horizontal="center"/>
    </xf>
    <xf numFmtId="164" fontId="18" fillId="0" borderId="15" xfId="0" applyFont="1" applyBorder="1" applyAlignment="1">
      <alignment horizontal="center"/>
    </xf>
    <xf numFmtId="164" fontId="20" fillId="6" borderId="16" xfId="0" applyFont="1" applyFill="1" applyBorder="1" applyAlignment="1">
      <alignment vertical="center"/>
    </xf>
    <xf numFmtId="164" fontId="20" fillId="0" borderId="0" xfId="0" applyFont="1" applyAlignment="1">
      <alignment/>
    </xf>
    <xf numFmtId="164" fontId="18" fillId="0" borderId="17" xfId="0" applyFont="1" applyBorder="1" applyAlignment="1">
      <alignment horizontal="center" vertical="center" wrapText="1"/>
    </xf>
    <xf numFmtId="164" fontId="18" fillId="0" borderId="18" xfId="0" applyFont="1" applyBorder="1" applyAlignment="1">
      <alignment horizontal="left" vertical="center" wrapText="1"/>
    </xf>
    <xf numFmtId="164" fontId="21" fillId="0" borderId="19" xfId="0" applyFont="1" applyBorder="1" applyAlignment="1">
      <alignment horizontal="center" vertical="center"/>
    </xf>
    <xf numFmtId="164" fontId="22" fillId="0" borderId="18" xfId="0" applyFont="1" applyBorder="1" applyAlignment="1">
      <alignment horizontal="center" vertical="center" wrapText="1"/>
    </xf>
    <xf numFmtId="164" fontId="18" fillId="18" borderId="20" xfId="0" applyFont="1" applyFill="1" applyBorder="1" applyAlignment="1">
      <alignment horizontal="left" wrapText="1"/>
    </xf>
    <xf numFmtId="164" fontId="18" fillId="18" borderId="20" xfId="0" applyFont="1" applyFill="1" applyBorder="1" applyAlignment="1">
      <alignment horizontal="left"/>
    </xf>
    <xf numFmtId="166" fontId="18" fillId="18" borderId="20" xfId="0" applyNumberFormat="1" applyFont="1" applyFill="1" applyBorder="1" applyAlignment="1">
      <alignment horizontal="left"/>
    </xf>
    <xf numFmtId="164" fontId="24" fillId="0" borderId="0" xfId="0" applyFont="1" applyAlignment="1">
      <alignment wrapText="1"/>
    </xf>
    <xf numFmtId="164" fontId="21" fillId="0" borderId="0" xfId="0" applyFont="1" applyAlignment="1">
      <alignment wrapText="1"/>
    </xf>
    <xf numFmtId="164" fontId="18" fillId="0" borderId="20" xfId="0" applyFont="1" applyBorder="1" applyAlignment="1">
      <alignment vertical="center"/>
    </xf>
    <xf numFmtId="164" fontId="18" fillId="0" borderId="20" xfId="0" applyFont="1" applyBorder="1" applyAlignment="1">
      <alignment horizontal="left" vertical="center"/>
    </xf>
    <xf numFmtId="164" fontId="21" fillId="0" borderId="20" xfId="0" applyFont="1" applyBorder="1" applyAlignment="1">
      <alignment horizontal="center" vertical="center"/>
    </xf>
    <xf numFmtId="164" fontId="21" fillId="0" borderId="21" xfId="0" applyFont="1" applyBorder="1" applyAlignment="1">
      <alignment horizontal="center" vertical="center"/>
    </xf>
    <xf numFmtId="164" fontId="18" fillId="0" borderId="22" xfId="0" applyFont="1" applyBorder="1" applyAlignment="1">
      <alignment horizontal="left" vertical="center"/>
    </xf>
    <xf numFmtId="164" fontId="21" fillId="0" borderId="20" xfId="0" applyFont="1" applyBorder="1" applyAlignment="1">
      <alignment vertical="center"/>
    </xf>
    <xf numFmtId="164" fontId="18" fillId="0" borderId="21" xfId="0" applyFont="1" applyBorder="1" applyAlignment="1">
      <alignment horizontal="center"/>
    </xf>
    <xf numFmtId="164" fontId="18" fillId="0" borderId="21" xfId="0" applyFont="1" applyBorder="1" applyAlignment="1">
      <alignment horizontal="left" vertical="center"/>
    </xf>
    <xf numFmtId="164" fontId="25" fillId="18" borderId="20" xfId="0" applyFont="1" applyFill="1" applyBorder="1" applyAlignment="1">
      <alignment horizontal="left" vertical="center"/>
    </xf>
    <xf numFmtId="164" fontId="21" fillId="18" borderId="20" xfId="0" applyFont="1" applyFill="1" applyBorder="1" applyAlignment="1">
      <alignment horizontal="justify" vertical="center"/>
    </xf>
    <xf numFmtId="164" fontId="0" fillId="0" borderId="0" xfId="0" applyFont="1" applyBorder="1" applyAlignment="1">
      <alignment horizontal="justify" vertical="center" wrapText="1"/>
    </xf>
    <xf numFmtId="164" fontId="26" fillId="18" borderId="20" xfId="0" applyFont="1" applyFill="1" applyBorder="1" applyAlignment="1">
      <alignment horizontal="justify" vertical="center"/>
    </xf>
    <xf numFmtId="164" fontId="25" fillId="0" borderId="20" xfId="0" applyFont="1" applyFill="1" applyBorder="1" applyAlignment="1">
      <alignment horizontal="justify"/>
    </xf>
    <xf numFmtId="164" fontId="25" fillId="0" borderId="20" xfId="0" applyFont="1" applyFill="1" applyBorder="1" applyAlignment="1">
      <alignment horizontal="center"/>
    </xf>
    <xf numFmtId="164" fontId="26" fillId="18" borderId="20" xfId="0" applyFont="1" applyFill="1" applyBorder="1" applyAlignment="1">
      <alignment horizontal="left" vertical="center"/>
    </xf>
    <xf numFmtId="164" fontId="18" fillId="0" borderId="0" xfId="0" applyFont="1" applyAlignment="1">
      <alignment wrapText="1"/>
    </xf>
    <xf numFmtId="164" fontId="18" fillId="0" borderId="20" xfId="0" applyFont="1" applyFill="1" applyBorder="1" applyAlignment="1">
      <alignment vertical="center"/>
    </xf>
    <xf numFmtId="164" fontId="18" fillId="0" borderId="20" xfId="0" applyFont="1" applyFill="1" applyBorder="1" applyAlignment="1">
      <alignment horizontal="center" vertical="center"/>
    </xf>
    <xf numFmtId="164" fontId="18" fillId="0" borderId="23" xfId="0" applyFont="1" applyFill="1" applyBorder="1" applyAlignment="1">
      <alignment horizontal="center" vertical="center" wrapText="1"/>
    </xf>
    <xf numFmtId="164" fontId="18" fillId="0" borderId="23" xfId="0" applyFont="1" applyBorder="1" applyAlignment="1">
      <alignment horizontal="center" vertical="center"/>
    </xf>
    <xf numFmtId="164" fontId="18" fillId="0" borderId="20" xfId="0" applyFont="1" applyBorder="1" applyAlignment="1">
      <alignment horizontal="center" vertical="center"/>
    </xf>
    <xf numFmtId="167" fontId="21" fillId="0" borderId="24" xfId="15" applyNumberFormat="1" applyFont="1" applyFill="1" applyBorder="1" applyAlignment="1" applyProtection="1">
      <alignment vertical="center" wrapText="1"/>
      <protection/>
    </xf>
    <xf numFmtId="167" fontId="21" fillId="0" borderId="24" xfId="15" applyNumberFormat="1" applyFont="1" applyFill="1" applyBorder="1" applyAlignment="1" applyProtection="1">
      <alignment horizontal="center" vertical="center" wrapText="1"/>
      <protection/>
    </xf>
    <xf numFmtId="164" fontId="21" fillId="0" borderId="22" xfId="0" applyFont="1" applyBorder="1" applyAlignment="1">
      <alignment vertical="center" wrapText="1"/>
    </xf>
    <xf numFmtId="164" fontId="18" fillId="0" borderId="19" xfId="0" applyFont="1" applyFill="1" applyBorder="1" applyAlignment="1">
      <alignment vertical="center"/>
    </xf>
    <xf numFmtId="164" fontId="18" fillId="0" borderId="18" xfId="0" applyFont="1" applyBorder="1" applyAlignment="1">
      <alignment vertical="center"/>
    </xf>
    <xf numFmtId="164" fontId="21" fillId="0" borderId="25" xfId="0" applyFont="1" applyBorder="1" applyAlignment="1">
      <alignment vertical="center" wrapText="1"/>
    </xf>
    <xf numFmtId="164" fontId="21" fillId="0" borderId="26" xfId="0" applyFont="1" applyBorder="1" applyAlignment="1">
      <alignment vertical="center"/>
    </xf>
    <xf numFmtId="164" fontId="21" fillId="0" borderId="27" xfId="0" applyFont="1" applyBorder="1" applyAlignment="1">
      <alignment horizontal="center" vertical="center" wrapText="1"/>
    </xf>
    <xf numFmtId="164" fontId="18" fillId="0" borderId="20" xfId="0" applyFont="1" applyFill="1" applyBorder="1" applyAlignment="1">
      <alignment horizontal="left" vertical="center"/>
    </xf>
    <xf numFmtId="164" fontId="18" fillId="2" borderId="28" xfId="0" applyFont="1" applyFill="1" applyBorder="1" applyAlignment="1">
      <alignment horizontal="center" vertical="center" wrapText="1"/>
    </xf>
    <xf numFmtId="164" fontId="18" fillId="2" borderId="29" xfId="0" applyFont="1" applyFill="1" applyBorder="1" applyAlignment="1">
      <alignment horizontal="center" vertical="center"/>
    </xf>
    <xf numFmtId="164" fontId="18" fillId="2" borderId="24" xfId="0" applyFont="1" applyFill="1" applyBorder="1" applyAlignment="1">
      <alignment horizontal="center" vertical="center" wrapText="1"/>
    </xf>
    <xf numFmtId="164" fontId="18" fillId="2" borderId="30" xfId="0" applyFont="1" applyFill="1" applyBorder="1" applyAlignment="1">
      <alignment horizontal="center" vertical="center" wrapText="1"/>
    </xf>
    <xf numFmtId="164" fontId="21" fillId="0" borderId="31" xfId="0" applyFont="1" applyBorder="1" applyAlignment="1">
      <alignment horizontal="left" vertical="center" wrapText="1"/>
    </xf>
    <xf numFmtId="168" fontId="21" fillId="0" borderId="32" xfId="0" applyNumberFormat="1" applyFont="1" applyBorder="1" applyAlignment="1">
      <alignment horizontal="center" vertical="center" wrapText="1"/>
    </xf>
    <xf numFmtId="169" fontId="21" fillId="0" borderId="33" xfId="15" applyNumberFormat="1" applyFont="1" applyFill="1" applyBorder="1" applyAlignment="1" applyProtection="1">
      <alignment horizontal="center" vertical="center"/>
      <protection/>
    </xf>
    <xf numFmtId="164" fontId="18" fillId="2" borderId="28" xfId="0" applyFont="1" applyFill="1" applyBorder="1" applyAlignment="1">
      <alignment horizontal="left" vertical="center"/>
    </xf>
    <xf numFmtId="164" fontId="0" fillId="18" borderId="27" xfId="0" applyFont="1" applyFill="1" applyBorder="1" applyAlignment="1">
      <alignment horizontal="left" vertical="center" wrapText="1"/>
    </xf>
    <xf numFmtId="164" fontId="21" fillId="2" borderId="28" xfId="0" applyFont="1" applyFill="1" applyBorder="1" applyAlignment="1">
      <alignment horizontal="center" vertical="center"/>
    </xf>
    <xf numFmtId="164" fontId="18" fillId="0" borderId="34" xfId="0" applyFont="1" applyBorder="1" applyAlignment="1">
      <alignment horizontal="left" vertical="center"/>
    </xf>
    <xf numFmtId="164" fontId="25" fillId="2" borderId="35" xfId="0" applyFont="1" applyFill="1" applyBorder="1" applyAlignment="1">
      <alignment horizontal="left" vertical="center"/>
    </xf>
    <xf numFmtId="164" fontId="0" fillId="0" borderId="30" xfId="0" applyFont="1" applyFill="1" applyBorder="1" applyAlignment="1">
      <alignment/>
    </xf>
    <xf numFmtId="164" fontId="25" fillId="2" borderId="35" xfId="0" applyFont="1" applyFill="1" applyBorder="1" applyAlignment="1">
      <alignment horizontal="left" vertical="center" wrapText="1"/>
    </xf>
    <xf numFmtId="164" fontId="27" fillId="0" borderId="30" xfId="0" applyFont="1" applyFill="1" applyBorder="1" applyAlignment="1">
      <alignment vertical="top" wrapText="1"/>
    </xf>
    <xf numFmtId="164" fontId="27" fillId="0" borderId="36" xfId="0" applyFont="1" applyFill="1" applyBorder="1" applyAlignment="1">
      <alignment/>
    </xf>
    <xf numFmtId="164" fontId="26" fillId="0" borderId="37" xfId="0" applyFont="1" applyFill="1" applyBorder="1" applyAlignment="1">
      <alignment vertical="center"/>
    </xf>
    <xf numFmtId="164" fontId="26" fillId="0" borderId="38" xfId="0" applyFont="1" applyFill="1" applyBorder="1" applyAlignment="1">
      <alignment vertical="center"/>
    </xf>
    <xf numFmtId="164" fontId="25" fillId="2" borderId="39" xfId="0" applyFont="1" applyFill="1" applyBorder="1" applyAlignment="1">
      <alignment horizontal="left" vertical="center" wrapText="1"/>
    </xf>
    <xf numFmtId="164" fontId="26" fillId="0" borderId="33" xfId="0" applyFont="1" applyBorder="1" applyAlignment="1">
      <alignment vertical="center"/>
    </xf>
    <xf numFmtId="164" fontId="18" fillId="0" borderId="40" xfId="0" applyFont="1" applyBorder="1" applyAlignment="1">
      <alignment vertical="center"/>
    </xf>
    <xf numFmtId="164" fontId="25" fillId="2" borderId="41" xfId="0" applyFont="1" applyFill="1" applyBorder="1" applyAlignment="1">
      <alignment horizontal="center" vertical="center"/>
    </xf>
    <xf numFmtId="164" fontId="25" fillId="2" borderId="27" xfId="0" applyFont="1" applyFill="1" applyBorder="1" applyAlignment="1">
      <alignment horizontal="center" vertical="center"/>
    </xf>
    <xf numFmtId="164" fontId="25" fillId="0" borderId="0" xfId="0" applyFont="1" applyAlignment="1">
      <alignment/>
    </xf>
    <xf numFmtId="164" fontId="21" fillId="0" borderId="41" xfId="0" applyFont="1" applyBorder="1" applyAlignment="1">
      <alignment horizontal="center" vertical="center"/>
    </xf>
    <xf numFmtId="164" fontId="21" fillId="0" borderId="27" xfId="0" applyFont="1" applyBorder="1" applyAlignment="1">
      <alignment horizontal="center" vertical="center"/>
    </xf>
    <xf numFmtId="164" fontId="18" fillId="0" borderId="42" xfId="0" applyFont="1" applyFill="1" applyBorder="1" applyAlignment="1">
      <alignment horizontal="left" vertical="center" wrapText="1"/>
    </xf>
    <xf numFmtId="170" fontId="21" fillId="0" borderId="43" xfId="15" applyNumberFormat="1" applyFont="1" applyFill="1" applyBorder="1" applyAlignment="1" applyProtection="1">
      <alignment horizontal="left" vertical="center" wrapText="1"/>
      <protection/>
    </xf>
    <xf numFmtId="164" fontId="18" fillId="0" borderId="16" xfId="0" applyFont="1" applyBorder="1" applyAlignment="1">
      <alignment vertical="center"/>
    </xf>
    <xf numFmtId="164" fontId="21" fillId="0" borderId="44" xfId="0" applyFont="1" applyBorder="1" applyAlignment="1">
      <alignment horizontal="center" vertical="center"/>
    </xf>
    <xf numFmtId="164" fontId="21" fillId="0" borderId="45" xfId="0" applyFont="1" applyBorder="1" applyAlignment="1">
      <alignment vertical="center"/>
    </xf>
    <xf numFmtId="164" fontId="25" fillId="18" borderId="41" xfId="0" applyFont="1" applyFill="1" applyBorder="1" applyAlignment="1">
      <alignment horizontal="left" vertical="center" wrapText="1"/>
    </xf>
    <xf numFmtId="164" fontId="18" fillId="0" borderId="27" xfId="0" applyFont="1" applyBorder="1" applyAlignment="1">
      <alignment horizontal="left" vertical="center"/>
    </xf>
    <xf numFmtId="164" fontId="25" fillId="18" borderId="20" xfId="0" applyFont="1" applyFill="1" applyBorder="1" applyAlignment="1">
      <alignment horizontal="left" vertical="center" wrapText="1"/>
    </xf>
    <xf numFmtId="164" fontId="26" fillId="18" borderId="22" xfId="0" applyFont="1" applyFill="1" applyBorder="1" applyAlignment="1">
      <alignment horizontal="left" vertical="center" wrapText="1"/>
    </xf>
    <xf numFmtId="164" fontId="18" fillId="0" borderId="22" xfId="0" applyFont="1" applyBorder="1" applyAlignment="1">
      <alignment vertical="center"/>
    </xf>
    <xf numFmtId="164" fontId="21" fillId="0" borderId="44" xfId="0" applyFont="1" applyBorder="1" applyAlignment="1">
      <alignment horizontal="left" vertical="center" wrapText="1"/>
    </xf>
    <xf numFmtId="164" fontId="21" fillId="0" borderId="44" xfId="0" applyFont="1" applyBorder="1" applyAlignment="1">
      <alignment vertical="center"/>
    </xf>
    <xf numFmtId="164" fontId="25" fillId="18" borderId="46" xfId="0" applyFont="1" applyFill="1" applyBorder="1" applyAlignment="1">
      <alignment horizontal="left" vertical="center" wrapText="1"/>
    </xf>
    <xf numFmtId="164" fontId="18" fillId="0" borderId="44" xfId="0" applyFont="1" applyBorder="1" applyAlignment="1">
      <alignment vertical="center"/>
    </xf>
    <xf numFmtId="164" fontId="25" fillId="18" borderId="22" xfId="0" applyFont="1" applyFill="1" applyBorder="1" applyAlignment="1">
      <alignment horizontal="left" vertical="center" wrapText="1"/>
    </xf>
    <xf numFmtId="164" fontId="18" fillId="2" borderId="20" xfId="0" applyFont="1" applyFill="1" applyBorder="1" applyAlignment="1">
      <alignment vertical="center"/>
    </xf>
    <xf numFmtId="164" fontId="25" fillId="18" borderId="46" xfId="0" applyFont="1" applyFill="1" applyBorder="1" applyAlignment="1">
      <alignment horizontal="left" vertical="center"/>
    </xf>
    <xf numFmtId="164" fontId="21" fillId="18" borderId="47" xfId="0" applyFont="1" applyFill="1" applyBorder="1" applyAlignment="1">
      <alignment horizontal="left" vertical="center"/>
    </xf>
    <xf numFmtId="164" fontId="25" fillId="18" borderId="22" xfId="0" applyFont="1" applyFill="1" applyBorder="1" applyAlignment="1">
      <alignment horizontal="left" vertical="center"/>
    </xf>
    <xf numFmtId="164" fontId="25" fillId="18" borderId="21" xfId="0" applyFont="1" applyFill="1" applyBorder="1" applyAlignment="1">
      <alignment horizontal="left" vertical="center"/>
    </xf>
    <xf numFmtId="164" fontId="25" fillId="18" borderId="45" xfId="0" applyFont="1" applyFill="1" applyBorder="1" applyAlignment="1">
      <alignment horizontal="left" vertical="center"/>
    </xf>
    <xf numFmtId="164" fontId="21" fillId="18" borderId="45" xfId="0" applyFont="1" applyFill="1" applyBorder="1" applyAlignment="1">
      <alignment horizontal="left" vertical="center"/>
    </xf>
    <xf numFmtId="164" fontId="26" fillId="18" borderId="46" xfId="0" applyFont="1" applyFill="1" applyBorder="1" applyAlignment="1">
      <alignment horizontal="left" vertical="center"/>
    </xf>
    <xf numFmtId="164" fontId="26" fillId="18" borderId="20" xfId="0" applyFont="1" applyFill="1" applyBorder="1" applyAlignment="1">
      <alignment horizontal="center" vertical="center"/>
    </xf>
    <xf numFmtId="164" fontId="21" fillId="0" borderId="34" xfId="0" applyFont="1" applyFill="1" applyBorder="1" applyAlignment="1">
      <alignment horizontal="left" vertical="center" wrapText="1"/>
    </xf>
    <xf numFmtId="164" fontId="18" fillId="0" borderId="0" xfId="0" applyFont="1" applyAlignment="1">
      <alignment vertical="center"/>
    </xf>
    <xf numFmtId="164" fontId="21" fillId="0" borderId="0" xfId="0" applyFont="1" applyAlignment="1">
      <alignment vertical="center"/>
    </xf>
    <xf numFmtId="164" fontId="21" fillId="0" borderId="0" xfId="0" applyFont="1" applyAlignment="1">
      <alignment/>
    </xf>
    <xf numFmtId="164" fontId="20" fillId="0" borderId="0" xfId="0" applyFont="1" applyAlignment="1">
      <alignment vertical="center"/>
    </xf>
    <xf numFmtId="164" fontId="0" fillId="18" borderId="0" xfId="0" applyFill="1" applyAlignment="1">
      <alignment/>
    </xf>
    <xf numFmtId="164" fontId="28" fillId="18" borderId="10" xfId="0" applyFont="1" applyFill="1" applyBorder="1" applyAlignment="1">
      <alignment horizontal="center"/>
    </xf>
    <xf numFmtId="164" fontId="28" fillId="18" borderId="11" xfId="0" applyFont="1" applyFill="1" applyBorder="1" applyAlignment="1">
      <alignment horizontal="center"/>
    </xf>
    <xf numFmtId="164" fontId="29" fillId="18" borderId="11" xfId="0" applyFont="1" applyFill="1" applyBorder="1" applyAlignment="1">
      <alignment horizontal="center"/>
    </xf>
    <xf numFmtId="164" fontId="29" fillId="18" borderId="12" xfId="0" applyFont="1" applyFill="1" applyBorder="1" applyAlignment="1">
      <alignment horizontal="center"/>
    </xf>
    <xf numFmtId="164" fontId="29" fillId="18" borderId="0" xfId="0" applyFont="1" applyFill="1" applyBorder="1" applyAlignment="1">
      <alignment horizontal="center"/>
    </xf>
    <xf numFmtId="164" fontId="28" fillId="18" borderId="13" xfId="0" applyFont="1" applyFill="1" applyBorder="1" applyAlignment="1">
      <alignment horizontal="center"/>
    </xf>
    <xf numFmtId="164" fontId="28" fillId="18" borderId="0" xfId="0" applyFont="1" applyFill="1" applyBorder="1" applyAlignment="1">
      <alignment horizontal="center"/>
    </xf>
    <xf numFmtId="164" fontId="29" fillId="18" borderId="14" xfId="0" applyFont="1" applyFill="1" applyBorder="1" applyAlignment="1">
      <alignment horizontal="center"/>
    </xf>
    <xf numFmtId="164" fontId="28" fillId="18" borderId="13" xfId="0" applyFont="1" applyFill="1" applyBorder="1" applyAlignment="1">
      <alignment/>
    </xf>
    <xf numFmtId="164" fontId="28" fillId="18" borderId="0" xfId="0" applyFont="1" applyFill="1" applyBorder="1" applyAlignment="1">
      <alignment horizontal="left"/>
    </xf>
    <xf numFmtId="164" fontId="29" fillId="18" borderId="0" xfId="0" applyFont="1" applyFill="1" applyBorder="1" applyAlignment="1">
      <alignment/>
    </xf>
    <xf numFmtId="164" fontId="29" fillId="18" borderId="14" xfId="0" applyFont="1" applyFill="1" applyBorder="1" applyAlignment="1">
      <alignment/>
    </xf>
    <xf numFmtId="164" fontId="30" fillId="18" borderId="13" xfId="0" applyFont="1" applyFill="1" applyBorder="1" applyAlignment="1">
      <alignment horizontal="center"/>
    </xf>
    <xf numFmtId="164" fontId="30" fillId="18" borderId="0" xfId="0" applyFont="1" applyFill="1" applyBorder="1" applyAlignment="1">
      <alignment horizontal="center"/>
    </xf>
    <xf numFmtId="164" fontId="0" fillId="18" borderId="0" xfId="0" applyFill="1" applyBorder="1" applyAlignment="1">
      <alignment horizontal="center"/>
    </xf>
    <xf numFmtId="164" fontId="0" fillId="18" borderId="14" xfId="0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28" fillId="17" borderId="15" xfId="0" applyFont="1" applyFill="1" applyBorder="1" applyAlignment="1">
      <alignment horizontal="left"/>
    </xf>
    <xf numFmtId="164" fontId="31" fillId="0" borderId="23" xfId="0" applyFont="1" applyFill="1" applyBorder="1" applyAlignment="1">
      <alignment horizontal="left" vertical="center"/>
    </xf>
    <xf numFmtId="164" fontId="18" fillId="4" borderId="48" xfId="0" applyFont="1" applyFill="1" applyBorder="1" applyAlignment="1">
      <alignment horizontal="center" vertical="center" wrapText="1"/>
    </xf>
    <xf numFmtId="168" fontId="18" fillId="4" borderId="48" xfId="0" applyNumberFormat="1" applyFont="1" applyFill="1" applyBorder="1" applyAlignment="1">
      <alignment horizontal="center"/>
    </xf>
    <xf numFmtId="170" fontId="18" fillId="4" borderId="48" xfId="53" applyNumberFormat="1" applyFont="1" applyFill="1" applyBorder="1" applyAlignment="1" applyProtection="1">
      <alignment horizontal="center"/>
      <protection/>
    </xf>
    <xf numFmtId="164" fontId="18" fillId="4" borderId="48" xfId="0" applyFont="1" applyFill="1" applyBorder="1" applyAlignment="1">
      <alignment horizontal="center" vertical="center"/>
    </xf>
    <xf numFmtId="170" fontId="18" fillId="4" borderId="48" xfId="53" applyNumberFormat="1" applyFont="1" applyFill="1" applyBorder="1" applyAlignment="1" applyProtection="1">
      <alignment horizontal="center" vertical="center" wrapText="1"/>
      <protection/>
    </xf>
    <xf numFmtId="171" fontId="18" fillId="4" borderId="48" xfId="53" applyNumberFormat="1" applyFont="1" applyFill="1" applyBorder="1" applyAlignment="1" applyProtection="1">
      <alignment horizontal="center" vertical="center" wrapText="1"/>
      <protection/>
    </xf>
    <xf numFmtId="164" fontId="0" fillId="18" borderId="0" xfId="0" applyFill="1" applyAlignment="1">
      <alignment horizontal="left"/>
    </xf>
    <xf numFmtId="166" fontId="21" fillId="18" borderId="48" xfId="0" applyNumberFormat="1" applyFont="1" applyFill="1" applyBorder="1" applyAlignment="1">
      <alignment horizontal="center" vertical="center"/>
    </xf>
    <xf numFmtId="164" fontId="0" fillId="0" borderId="48" xfId="0" applyFont="1" applyBorder="1" applyAlignment="1">
      <alignment horizontal="justify" vertical="center" wrapText="1"/>
    </xf>
    <xf numFmtId="164" fontId="21" fillId="18" borderId="48" xfId="0" applyFont="1" applyFill="1" applyBorder="1" applyAlignment="1">
      <alignment horizontal="center" vertical="center" wrapText="1"/>
    </xf>
    <xf numFmtId="172" fontId="21" fillId="18" borderId="48" xfId="0" applyNumberFormat="1" applyFont="1" applyFill="1" applyBorder="1" applyAlignment="1">
      <alignment horizontal="center" vertical="center" wrapText="1"/>
    </xf>
    <xf numFmtId="172" fontId="21" fillId="0" borderId="48" xfId="0" applyNumberFormat="1" applyFont="1" applyFill="1" applyBorder="1" applyAlignment="1">
      <alignment horizontal="center" vertical="center" wrapText="1"/>
    </xf>
    <xf numFmtId="173" fontId="21" fillId="0" borderId="48" xfId="0" applyNumberFormat="1" applyFont="1" applyFill="1" applyBorder="1" applyAlignment="1">
      <alignment horizontal="center" vertical="center" wrapText="1"/>
    </xf>
    <xf numFmtId="165" fontId="0" fillId="0" borderId="48" xfId="53" applyFont="1" applyFill="1" applyBorder="1" applyAlignment="1" applyProtection="1">
      <alignment horizontal="center" vertical="center"/>
      <protection/>
    </xf>
    <xf numFmtId="174" fontId="0" fillId="0" borderId="48" xfId="53" applyNumberFormat="1" applyFont="1" applyFill="1" applyBorder="1" applyAlignment="1" applyProtection="1">
      <alignment horizontal="center" vertical="center"/>
      <protection/>
    </xf>
    <xf numFmtId="164" fontId="21" fillId="18" borderId="48" xfId="0" applyFont="1" applyFill="1" applyBorder="1" applyAlignment="1">
      <alignment horizontal="center" vertical="center"/>
    </xf>
    <xf numFmtId="164" fontId="21" fillId="0" borderId="48" xfId="0" applyFont="1" applyFill="1" applyBorder="1" applyAlignment="1">
      <alignment horizontal="center" vertical="center" wrapText="1"/>
    </xf>
    <xf numFmtId="168" fontId="21" fillId="0" borderId="48" xfId="0" applyNumberFormat="1" applyFont="1" applyFill="1" applyBorder="1" applyAlignment="1">
      <alignment horizontal="center" vertical="center" wrapText="1"/>
    </xf>
    <xf numFmtId="164" fontId="0" fillId="0" borderId="48" xfId="0" applyFont="1" applyBorder="1" applyAlignment="1">
      <alignment horizontal="center" vertical="center"/>
    </xf>
    <xf numFmtId="174" fontId="0" fillId="0" borderId="48" xfId="0" applyNumberFormat="1" applyFont="1" applyBorder="1" applyAlignment="1">
      <alignment horizontal="center" vertical="center"/>
    </xf>
    <xf numFmtId="164" fontId="18" fillId="0" borderId="40" xfId="0" applyFont="1" applyFill="1" applyBorder="1" applyAlignment="1">
      <alignment horizontal="left"/>
    </xf>
    <xf numFmtId="164" fontId="18" fillId="4" borderId="48" xfId="0" applyFont="1" applyFill="1" applyBorder="1" applyAlignment="1">
      <alignment horizontal="center"/>
    </xf>
    <xf numFmtId="164" fontId="21" fillId="18" borderId="48" xfId="0" applyFont="1" applyFill="1" applyBorder="1" applyAlignment="1">
      <alignment wrapText="1"/>
    </xf>
    <xf numFmtId="164" fontId="21" fillId="0" borderId="48" xfId="0" applyFont="1" applyBorder="1" applyAlignment="1">
      <alignment wrapText="1"/>
    </xf>
    <xf numFmtId="175" fontId="21" fillId="0" borderId="48" xfId="0" applyNumberFormat="1" applyFont="1" applyBorder="1" applyAlignment="1">
      <alignment horizontal="center" vertical="center"/>
    </xf>
    <xf numFmtId="175" fontId="21" fillId="0" borderId="48" xfId="0" applyNumberFormat="1" applyFont="1" applyFill="1" applyBorder="1" applyAlignment="1">
      <alignment horizontal="center" vertical="center"/>
    </xf>
    <xf numFmtId="175" fontId="21" fillId="0" borderId="48" xfId="0" applyNumberFormat="1" applyFont="1" applyFill="1" applyBorder="1" applyAlignment="1">
      <alignment horizontal="center" vertical="center" wrapText="1"/>
    </xf>
    <xf numFmtId="175" fontId="21" fillId="0" borderId="48" xfId="53" applyNumberFormat="1" applyFont="1" applyFill="1" applyBorder="1" applyAlignment="1" applyProtection="1">
      <alignment horizontal="center" vertical="center" wrapText="1"/>
      <protection/>
    </xf>
    <xf numFmtId="171" fontId="21" fillId="0" borderId="48" xfId="53" applyNumberFormat="1" applyFont="1" applyFill="1" applyBorder="1" applyAlignment="1" applyProtection="1">
      <alignment horizontal="center" vertical="center" wrapText="1"/>
      <protection/>
    </xf>
    <xf numFmtId="164" fontId="0" fillId="18" borderId="0" xfId="0" applyFill="1" applyAlignment="1">
      <alignment wrapText="1"/>
    </xf>
    <xf numFmtId="164" fontId="0" fillId="18" borderId="48" xfId="0" applyFill="1" applyBorder="1" applyAlignment="1">
      <alignment/>
    </xf>
    <xf numFmtId="164" fontId="0" fillId="18" borderId="48" xfId="0" applyFill="1" applyBorder="1" applyAlignment="1">
      <alignment horizontal="center" vertical="center"/>
    </xf>
    <xf numFmtId="164" fontId="0" fillId="18" borderId="48" xfId="0" applyFill="1" applyBorder="1" applyAlignment="1">
      <alignment horizontal="center" vertical="center" wrapText="1"/>
    </xf>
    <xf numFmtId="164" fontId="28" fillId="0" borderId="10" xfId="0" applyFont="1" applyBorder="1" applyAlignment="1">
      <alignment horizontal="center"/>
    </xf>
    <xf numFmtId="164" fontId="28" fillId="0" borderId="11" xfId="0" applyFont="1" applyBorder="1" applyAlignment="1">
      <alignment horizontal="center"/>
    </xf>
    <xf numFmtId="164" fontId="29" fillId="0" borderId="11" xfId="0" applyFont="1" applyBorder="1" applyAlignment="1">
      <alignment horizontal="center"/>
    </xf>
    <xf numFmtId="164" fontId="29" fillId="0" borderId="12" xfId="0" applyFont="1" applyBorder="1" applyAlignment="1">
      <alignment horizontal="center"/>
    </xf>
    <xf numFmtId="164" fontId="29" fillId="0" borderId="0" xfId="0" applyFont="1" applyAlignment="1">
      <alignment/>
    </xf>
    <xf numFmtId="164" fontId="28" fillId="0" borderId="13" xfId="0" applyFont="1" applyBorder="1" applyAlignment="1">
      <alignment horizontal="center"/>
    </xf>
    <xf numFmtId="164" fontId="28" fillId="0" borderId="0" xfId="0" applyFont="1" applyBorder="1" applyAlignment="1">
      <alignment horizontal="center"/>
    </xf>
    <xf numFmtId="164" fontId="29" fillId="0" borderId="0" xfId="0" applyFont="1" applyBorder="1" applyAlignment="1">
      <alignment horizontal="center"/>
    </xf>
    <xf numFmtId="164" fontId="29" fillId="0" borderId="14" xfId="0" applyFont="1" applyBorder="1" applyAlignment="1">
      <alignment horizontal="center"/>
    </xf>
    <xf numFmtId="164" fontId="28" fillId="0" borderId="13" xfId="0" applyFont="1" applyBorder="1" applyAlignment="1">
      <alignment/>
    </xf>
    <xf numFmtId="164" fontId="28" fillId="0" borderId="0" xfId="0" applyFont="1" applyBorder="1" applyAlignment="1">
      <alignment horizontal="left"/>
    </xf>
    <xf numFmtId="164" fontId="29" fillId="0" borderId="0" xfId="0" applyFont="1" applyBorder="1" applyAlignment="1">
      <alignment/>
    </xf>
    <xf numFmtId="164" fontId="29" fillId="0" borderId="14" xfId="0" applyFont="1" applyBorder="1" applyAlignment="1">
      <alignment/>
    </xf>
    <xf numFmtId="164" fontId="30" fillId="0" borderId="13" xfId="0" applyFont="1" applyBorder="1" applyAlignment="1">
      <alignment horizontal="center"/>
    </xf>
    <xf numFmtId="164" fontId="30" fillId="0" borderId="0" xfId="0" applyFont="1" applyBorder="1" applyAlignment="1">
      <alignment horizontal="center"/>
    </xf>
    <xf numFmtId="164" fontId="0" fillId="0" borderId="14" xfId="0" applyBorder="1" applyAlignment="1">
      <alignment horizontal="center"/>
    </xf>
    <xf numFmtId="164" fontId="32" fillId="0" borderId="0" xfId="0" applyFont="1" applyAlignment="1">
      <alignment/>
    </xf>
    <xf numFmtId="164" fontId="33" fillId="17" borderId="15" xfId="0" applyFont="1" applyFill="1" applyBorder="1" applyAlignment="1">
      <alignment horizontal="left" vertical="center"/>
    </xf>
    <xf numFmtId="164" fontId="34" fillId="0" borderId="0" xfId="0" applyFont="1" applyAlignment="1">
      <alignment vertical="center"/>
    </xf>
    <xf numFmtId="164" fontId="28" fillId="0" borderId="0" xfId="0" applyFont="1" applyAlignment="1">
      <alignment vertical="center"/>
    </xf>
    <xf numFmtId="164" fontId="31" fillId="18" borderId="20" xfId="0" applyFont="1" applyFill="1" applyBorder="1" applyAlignment="1">
      <alignment horizontal="left" vertical="center" wrapText="1"/>
    </xf>
    <xf numFmtId="164" fontId="35" fillId="4" borderId="41" xfId="0" applyFont="1" applyFill="1" applyBorder="1" applyAlignment="1">
      <alignment horizontal="center" vertical="center" wrapText="1"/>
    </xf>
    <xf numFmtId="164" fontId="28" fillId="4" borderId="49" xfId="0" applyFont="1" applyFill="1" applyBorder="1" applyAlignment="1">
      <alignment horizontal="center" vertical="center" wrapText="1"/>
    </xf>
    <xf numFmtId="164" fontId="28" fillId="4" borderId="50" xfId="0" applyFont="1" applyFill="1" applyBorder="1" applyAlignment="1">
      <alignment horizontal="center" vertical="center" wrapText="1"/>
    </xf>
    <xf numFmtId="164" fontId="28" fillId="4" borderId="51" xfId="0" applyFont="1" applyFill="1" applyBorder="1" applyAlignment="1">
      <alignment horizontal="center" vertical="center" wrapText="1"/>
    </xf>
    <xf numFmtId="164" fontId="28" fillId="4" borderId="18" xfId="0" applyFont="1" applyFill="1" applyBorder="1" applyAlignment="1">
      <alignment horizontal="center" vertical="center" wrapText="1"/>
    </xf>
    <xf numFmtId="164" fontId="30" fillId="0" borderId="28" xfId="0" applyFont="1" applyBorder="1" applyAlignment="1">
      <alignment horizontal="left"/>
    </xf>
    <xf numFmtId="176" fontId="0" fillId="0" borderId="52" xfId="0" applyNumberFormat="1" applyBorder="1" applyAlignment="1">
      <alignment horizontal="right"/>
    </xf>
    <xf numFmtId="176" fontId="36" fillId="0" borderId="52" xfId="0" applyNumberFormat="1" applyFont="1" applyBorder="1" applyAlignment="1">
      <alignment horizontal="right"/>
    </xf>
    <xf numFmtId="176" fontId="36" fillId="0" borderId="53" xfId="0" applyNumberFormat="1" applyFont="1" applyBorder="1" applyAlignment="1">
      <alignment horizontal="center"/>
    </xf>
    <xf numFmtId="176" fontId="36" fillId="0" borderId="54" xfId="0" applyNumberFormat="1" applyFont="1" applyBorder="1" applyAlignment="1">
      <alignment horizontal="center"/>
    </xf>
    <xf numFmtId="176" fontId="34" fillId="0" borderId="0" xfId="0" applyNumberFormat="1" applyFont="1" applyAlignment="1">
      <alignment vertical="center"/>
    </xf>
    <xf numFmtId="164" fontId="30" fillId="0" borderId="55" xfId="0" applyFont="1" applyBorder="1" applyAlignment="1">
      <alignment horizontal="left"/>
    </xf>
    <xf numFmtId="176" fontId="0" fillId="0" borderId="56" xfId="0" applyNumberFormat="1" applyBorder="1" applyAlignment="1">
      <alignment horizontal="right"/>
    </xf>
    <xf numFmtId="176" fontId="36" fillId="0" borderId="56" xfId="0" applyNumberFormat="1" applyFont="1" applyBorder="1" applyAlignment="1">
      <alignment horizontal="right"/>
    </xf>
    <xf numFmtId="176" fontId="36" fillId="0" borderId="24" xfId="0" applyNumberFormat="1" applyFont="1" applyBorder="1" applyAlignment="1">
      <alignment horizontal="right"/>
    </xf>
    <xf numFmtId="176" fontId="36" fillId="0" borderId="57" xfId="0" applyNumberFormat="1" applyFont="1" applyBorder="1" applyAlignment="1">
      <alignment horizontal="center"/>
    </xf>
    <xf numFmtId="176" fontId="36" fillId="0" borderId="58" xfId="0" applyNumberFormat="1" applyFont="1" applyBorder="1" applyAlignment="1">
      <alignment horizontal="center"/>
    </xf>
    <xf numFmtId="164" fontId="30" fillId="0" borderId="35" xfId="0" applyFont="1" applyBorder="1" applyAlignment="1">
      <alignment horizontal="left"/>
    </xf>
    <xf numFmtId="176" fontId="36" fillId="0" borderId="36" xfId="0" applyNumberFormat="1" applyFont="1" applyBorder="1" applyAlignment="1">
      <alignment horizontal="center"/>
    </xf>
    <xf numFmtId="176" fontId="36" fillId="0" borderId="38" xfId="0" applyNumberFormat="1" applyFont="1" applyBorder="1" applyAlignment="1">
      <alignment horizontal="center"/>
    </xf>
    <xf numFmtId="176" fontId="0" fillId="0" borderId="24" xfId="0" applyNumberFormat="1" applyBorder="1" applyAlignment="1">
      <alignment horizontal="right"/>
    </xf>
    <xf numFmtId="164" fontId="30" fillId="0" borderId="35" xfId="0" applyFont="1" applyBorder="1" applyAlignment="1">
      <alignment horizontal="left" vertical="center" wrapText="1"/>
    </xf>
    <xf numFmtId="176" fontId="0" fillId="0" borderId="59" xfId="0" applyNumberFormat="1" applyBorder="1" applyAlignment="1">
      <alignment horizontal="right"/>
    </xf>
    <xf numFmtId="176" fontId="36" fillId="0" borderId="59" xfId="0" applyNumberFormat="1" applyFont="1" applyBorder="1" applyAlignment="1">
      <alignment horizontal="right"/>
    </xf>
    <xf numFmtId="164" fontId="30" fillId="0" borderId="25" xfId="0" applyFont="1" applyBorder="1" applyAlignment="1">
      <alignment horizontal="left"/>
    </xf>
    <xf numFmtId="176" fontId="0" fillId="0" borderId="32" xfId="0" applyNumberFormat="1" applyBorder="1" applyAlignment="1">
      <alignment horizontal="right"/>
    </xf>
    <xf numFmtId="176" fontId="36" fillId="0" borderId="32" xfId="0" applyNumberFormat="1" applyFont="1" applyBorder="1" applyAlignment="1">
      <alignment horizontal="right"/>
    </xf>
    <xf numFmtId="176" fontId="36" fillId="0" borderId="60" xfId="0" applyNumberFormat="1" applyFont="1" applyBorder="1" applyAlignment="1">
      <alignment horizontal="center"/>
    </xf>
    <xf numFmtId="176" fontId="36" fillId="0" borderId="47" xfId="0" applyNumberFormat="1" applyFont="1" applyBorder="1" applyAlignment="1">
      <alignment horizontal="center"/>
    </xf>
    <xf numFmtId="164" fontId="30" fillId="4" borderId="61" xfId="0" applyFont="1" applyFill="1" applyBorder="1" applyAlignment="1">
      <alignment horizontal="center" vertical="center" wrapText="1"/>
    </xf>
    <xf numFmtId="176" fontId="35" fillId="4" borderId="62" xfId="0" applyNumberFormat="1" applyFont="1" applyFill="1" applyBorder="1" applyAlignment="1">
      <alignment horizontal="right"/>
    </xf>
    <xf numFmtId="176" fontId="37" fillId="4" borderId="62" xfId="0" applyNumberFormat="1" applyFont="1" applyFill="1" applyBorder="1" applyAlignment="1">
      <alignment horizontal="right"/>
    </xf>
    <xf numFmtId="176" fontId="35" fillId="4" borderId="63" xfId="0" applyNumberFormat="1" applyFont="1" applyFill="1" applyBorder="1" applyAlignment="1">
      <alignment horizontal="center"/>
    </xf>
    <xf numFmtId="176" fontId="35" fillId="4" borderId="64" xfId="0" applyNumberFormat="1" applyFont="1" applyFill="1" applyBorder="1" applyAlignment="1">
      <alignment horizontal="center"/>
    </xf>
    <xf numFmtId="164" fontId="30" fillId="0" borderId="20" xfId="0" applyFont="1" applyBorder="1" applyAlignment="1">
      <alignment horizontal="left" vertical="center"/>
    </xf>
    <xf numFmtId="164" fontId="40" fillId="0" borderId="0" xfId="0" applyFont="1" applyAlignment="1">
      <alignment vertical="center"/>
    </xf>
    <xf numFmtId="164" fontId="30" fillId="4" borderId="17" xfId="0" applyFont="1" applyFill="1" applyBorder="1" applyAlignment="1">
      <alignment horizontal="center" vertical="center" wrapText="1"/>
    </xf>
    <xf numFmtId="164" fontId="30" fillId="4" borderId="65" xfId="0" applyFont="1" applyFill="1" applyBorder="1" applyAlignment="1">
      <alignment horizontal="center" vertical="center" wrapText="1"/>
    </xf>
    <xf numFmtId="164" fontId="30" fillId="4" borderId="66" xfId="0" applyFont="1" applyFill="1" applyBorder="1" applyAlignment="1">
      <alignment horizontal="center" vertical="center" wrapText="1"/>
    </xf>
    <xf numFmtId="165" fontId="30" fillId="4" borderId="65" xfId="52" applyFont="1" applyFill="1" applyBorder="1" applyAlignment="1" applyProtection="1">
      <alignment horizontal="center" vertical="center" wrapText="1"/>
      <protection/>
    </xf>
    <xf numFmtId="164" fontId="0" fillId="0" borderId="28" xfId="0" applyFont="1" applyBorder="1" applyAlignment="1">
      <alignment horizontal="left" vertical="center"/>
    </xf>
    <xf numFmtId="165" fontId="0" fillId="0" borderId="52" xfId="52" applyFont="1" applyFill="1" applyBorder="1" applyAlignment="1" applyProtection="1">
      <alignment vertical="center"/>
      <protection/>
    </xf>
    <xf numFmtId="165" fontId="0" fillId="0" borderId="53" xfId="52" applyFont="1" applyFill="1" applyBorder="1" applyAlignment="1" applyProtection="1">
      <alignment vertical="center"/>
      <protection/>
    </xf>
    <xf numFmtId="165" fontId="0" fillId="0" borderId="56" xfId="52" applyFont="1" applyFill="1" applyBorder="1" applyAlignment="1" applyProtection="1">
      <alignment vertical="center"/>
      <protection/>
    </xf>
    <xf numFmtId="165" fontId="0" fillId="0" borderId="58" xfId="52" applyFont="1" applyFill="1" applyBorder="1" applyAlignment="1" applyProtection="1">
      <alignment horizontal="center" vertical="center"/>
      <protection/>
    </xf>
    <xf numFmtId="164" fontId="0" fillId="0" borderId="0" xfId="0" applyAlignment="1">
      <alignment vertical="center"/>
    </xf>
    <xf numFmtId="164" fontId="0" fillId="0" borderId="35" xfId="0" applyFont="1" applyBorder="1" applyAlignment="1">
      <alignment horizontal="left" vertical="center"/>
    </xf>
    <xf numFmtId="165" fontId="0" fillId="0" borderId="24" xfId="52" applyFont="1" applyFill="1" applyBorder="1" applyAlignment="1" applyProtection="1">
      <alignment vertical="center"/>
      <protection/>
    </xf>
    <xf numFmtId="165" fontId="0" fillId="0" borderId="36" xfId="52" applyFont="1" applyFill="1" applyBorder="1" applyAlignment="1" applyProtection="1">
      <alignment vertical="center"/>
      <protection/>
    </xf>
    <xf numFmtId="165" fontId="0" fillId="0" borderId="38" xfId="52" applyFont="1" applyFill="1" applyBorder="1" applyAlignment="1" applyProtection="1">
      <alignment horizontal="center" vertical="center"/>
      <protection/>
    </xf>
    <xf numFmtId="164" fontId="0" fillId="0" borderId="25" xfId="0" applyFont="1" applyBorder="1" applyAlignment="1">
      <alignment horizontal="left" vertical="center" wrapText="1"/>
    </xf>
    <xf numFmtId="165" fontId="0" fillId="0" borderId="32" xfId="52" applyFont="1" applyFill="1" applyBorder="1" applyAlignment="1" applyProtection="1">
      <alignment vertical="center"/>
      <protection/>
    </xf>
    <xf numFmtId="165" fontId="0" fillId="0" borderId="47" xfId="52" applyFont="1" applyFill="1" applyBorder="1" applyAlignment="1" applyProtection="1">
      <alignment horizontal="center" vertical="center"/>
      <protection/>
    </xf>
    <xf numFmtId="164" fontId="30" fillId="4" borderId="41" xfId="0" applyFont="1" applyFill="1" applyBorder="1" applyAlignment="1">
      <alignment horizontal="center" vertical="center"/>
    </xf>
    <xf numFmtId="165" fontId="30" fillId="4" borderId="67" xfId="52" applyFont="1" applyFill="1" applyBorder="1" applyAlignment="1" applyProtection="1">
      <alignment vertical="center"/>
      <protection/>
    </xf>
    <xf numFmtId="165" fontId="30" fillId="4" borderId="68" xfId="52" applyFont="1" applyFill="1" applyBorder="1" applyAlignment="1" applyProtection="1">
      <alignment vertical="center"/>
      <protection/>
    </xf>
    <xf numFmtId="165" fontId="0" fillId="4" borderId="67" xfId="52" applyFont="1" applyFill="1" applyBorder="1" applyAlignment="1" applyProtection="1">
      <alignment vertical="center"/>
      <protection/>
    </xf>
    <xf numFmtId="165" fontId="0" fillId="4" borderId="22" xfId="52" applyFont="1" applyFill="1" applyBorder="1" applyAlignment="1" applyProtection="1">
      <alignment horizontal="center" vertical="center"/>
      <protection/>
    </xf>
    <xf numFmtId="164" fontId="30" fillId="0" borderId="0" xfId="0" applyFont="1" applyAlignment="1">
      <alignment vertical="center"/>
    </xf>
    <xf numFmtId="164" fontId="0" fillId="0" borderId="13" xfId="0" applyBorder="1" applyAlignment="1">
      <alignment/>
    </xf>
    <xf numFmtId="164" fontId="0" fillId="0" borderId="0" xfId="0" applyBorder="1" applyAlignment="1">
      <alignment/>
    </xf>
    <xf numFmtId="164" fontId="0" fillId="0" borderId="14" xfId="0" applyBorder="1" applyAlignment="1">
      <alignment/>
    </xf>
    <xf numFmtId="164" fontId="30" fillId="0" borderId="46" xfId="0" applyFont="1" applyBorder="1" applyAlignment="1">
      <alignment vertical="center"/>
    </xf>
    <xf numFmtId="164" fontId="30" fillId="0" borderId="21" xfId="0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30" fillId="4" borderId="18" xfId="0" applyFont="1" applyFill="1" applyBorder="1" applyAlignment="1">
      <alignment horizontal="center" vertical="center" wrapText="1"/>
    </xf>
    <xf numFmtId="164" fontId="30" fillId="0" borderId="0" xfId="0" applyFont="1" applyAlignment="1">
      <alignment/>
    </xf>
    <xf numFmtId="164" fontId="41" fillId="0" borderId="48" xfId="0" applyFont="1" applyBorder="1" applyAlignment="1">
      <alignment horizontal="justify" vertical="center" wrapText="1"/>
    </xf>
    <xf numFmtId="176" fontId="0" fillId="0" borderId="65" xfId="52" applyNumberFormat="1" applyFont="1" applyFill="1" applyBorder="1" applyAlignment="1" applyProtection="1">
      <alignment horizontal="center" vertical="center"/>
      <protection/>
    </xf>
    <xf numFmtId="165" fontId="30" fillId="4" borderId="41" xfId="52" applyFont="1" applyFill="1" applyBorder="1" applyAlignment="1" applyProtection="1">
      <alignment horizontal="right" vertical="center"/>
      <protection/>
    </xf>
    <xf numFmtId="176" fontId="0" fillId="4" borderId="69" xfId="52" applyNumberFormat="1" applyFont="1" applyFill="1" applyBorder="1" applyAlignment="1" applyProtection="1">
      <alignment horizontal="center" vertical="center"/>
      <protection/>
    </xf>
    <xf numFmtId="176" fontId="0" fillId="4" borderId="69" xfId="0" applyNumberFormat="1" applyFont="1" applyFill="1" applyBorder="1" applyAlignment="1" applyProtection="1">
      <alignment horizontal="center" vertical="center"/>
      <protection/>
    </xf>
    <xf numFmtId="177" fontId="30" fillId="4" borderId="18" xfId="52" applyNumberFormat="1" applyFont="1" applyFill="1" applyBorder="1" applyAlignment="1" applyProtection="1">
      <alignment horizontal="center" vertical="center"/>
      <protection/>
    </xf>
    <xf numFmtId="177" fontId="30" fillId="0" borderId="0" xfId="0" applyNumberFormat="1" applyFont="1" applyAlignment="1">
      <alignment vertical="center"/>
    </xf>
    <xf numFmtId="164" fontId="0" fillId="0" borderId="19" xfId="0" applyBorder="1" applyAlignment="1">
      <alignment/>
    </xf>
    <xf numFmtId="164" fontId="30" fillId="4" borderId="10" xfId="0" applyFont="1" applyFill="1" applyBorder="1" applyAlignment="1">
      <alignment horizontal="left" vertical="center"/>
    </xf>
    <xf numFmtId="164" fontId="30" fillId="4" borderId="70" xfId="0" applyFont="1" applyFill="1" applyBorder="1" applyAlignment="1">
      <alignment horizontal="left" vertical="center"/>
    </xf>
    <xf numFmtId="164" fontId="30" fillId="18" borderId="71" xfId="0" applyFont="1" applyFill="1" applyBorder="1" applyAlignment="1">
      <alignment horizontal="left" vertical="center"/>
    </xf>
    <xf numFmtId="164" fontId="30" fillId="18" borderId="11" xfId="0" applyFont="1" applyFill="1" applyBorder="1" applyAlignment="1">
      <alignment horizontal="left" vertical="center"/>
    </xf>
    <xf numFmtId="165" fontId="30" fillId="18" borderId="11" xfId="0" applyNumberFormat="1" applyFont="1" applyFill="1" applyBorder="1" applyAlignment="1">
      <alignment horizontal="left" vertical="center"/>
    </xf>
    <xf numFmtId="164" fontId="36" fillId="18" borderId="12" xfId="0" applyFont="1" applyFill="1" applyBorder="1" applyAlignment="1">
      <alignment horizontal="center"/>
    </xf>
    <xf numFmtId="164" fontId="0" fillId="4" borderId="13" xfId="0" applyFont="1" applyFill="1" applyBorder="1" applyAlignment="1">
      <alignment horizontal="center"/>
    </xf>
    <xf numFmtId="164" fontId="0" fillId="4" borderId="72" xfId="0" applyFill="1" applyBorder="1" applyAlignment="1">
      <alignment horizontal="left"/>
    </xf>
    <xf numFmtId="164" fontId="0" fillId="18" borderId="73" xfId="0" applyFill="1" applyBorder="1" applyAlignment="1">
      <alignment/>
    </xf>
    <xf numFmtId="164" fontId="0" fillId="18" borderId="0" xfId="0" applyFill="1" applyBorder="1" applyAlignment="1">
      <alignment/>
    </xf>
    <xf numFmtId="164" fontId="36" fillId="18" borderId="0" xfId="0" applyFont="1" applyFill="1" applyBorder="1" applyAlignment="1">
      <alignment/>
    </xf>
    <xf numFmtId="165" fontId="36" fillId="18" borderId="0" xfId="0" applyNumberFormat="1" applyFont="1" applyFill="1" applyBorder="1" applyAlignment="1">
      <alignment/>
    </xf>
    <xf numFmtId="164" fontId="36" fillId="18" borderId="14" xfId="0" applyFont="1" applyFill="1" applyBorder="1" applyAlignment="1">
      <alignment horizontal="center"/>
    </xf>
    <xf numFmtId="164" fontId="0" fillId="4" borderId="74" xfId="0" applyFont="1" applyFill="1" applyBorder="1" applyAlignment="1">
      <alignment horizontal="center"/>
    </xf>
    <xf numFmtId="164" fontId="0" fillId="4" borderId="75" xfId="0" applyFill="1" applyBorder="1" applyAlignment="1">
      <alignment horizontal="left"/>
    </xf>
    <xf numFmtId="164" fontId="0" fillId="18" borderId="76" xfId="0" applyFill="1" applyBorder="1" applyAlignment="1">
      <alignment/>
    </xf>
    <xf numFmtId="164" fontId="0" fillId="18" borderId="77" xfId="0" applyFill="1" applyBorder="1" applyAlignment="1">
      <alignment/>
    </xf>
    <xf numFmtId="164" fontId="36" fillId="18" borderId="77" xfId="0" applyFont="1" applyFill="1" applyBorder="1" applyAlignment="1">
      <alignment/>
    </xf>
    <xf numFmtId="164" fontId="36" fillId="18" borderId="78" xfId="0" applyFont="1" applyFill="1" applyBorder="1" applyAlignment="1">
      <alignment horizontal="center"/>
    </xf>
    <xf numFmtId="164" fontId="36" fillId="0" borderId="0" xfId="0" applyFont="1" applyBorder="1" applyAlignment="1">
      <alignment horizontal="center"/>
    </xf>
    <xf numFmtId="164" fontId="28" fillId="18" borderId="79" xfId="0" applyFont="1" applyFill="1" applyBorder="1" applyAlignment="1">
      <alignment horizontal="center"/>
    </xf>
    <xf numFmtId="164" fontId="28" fillId="18" borderId="26" xfId="0" applyFont="1" applyFill="1" applyBorder="1" applyAlignment="1">
      <alignment horizontal="center"/>
    </xf>
    <xf numFmtId="164" fontId="29" fillId="18" borderId="26" xfId="0" applyFont="1" applyFill="1" applyBorder="1" applyAlignment="1">
      <alignment horizontal="center"/>
    </xf>
    <xf numFmtId="164" fontId="0" fillId="18" borderId="26" xfId="0" applyFill="1" applyBorder="1" applyAlignment="1">
      <alignment/>
    </xf>
    <xf numFmtId="164" fontId="0" fillId="18" borderId="80" xfId="0" applyFill="1" applyBorder="1" applyAlignment="1">
      <alignment/>
    </xf>
    <xf numFmtId="164" fontId="28" fillId="18" borderId="81" xfId="0" applyFont="1" applyFill="1" applyBorder="1" applyAlignment="1">
      <alignment horizontal="center"/>
    </xf>
    <xf numFmtId="164" fontId="0" fillId="18" borderId="82" xfId="0" applyFill="1" applyBorder="1" applyAlignment="1">
      <alignment/>
    </xf>
    <xf numFmtId="164" fontId="28" fillId="18" borderId="81" xfId="0" applyFont="1" applyFill="1" applyBorder="1" applyAlignment="1">
      <alignment/>
    </xf>
    <xf numFmtId="164" fontId="30" fillId="18" borderId="81" xfId="0" applyFont="1" applyFill="1" applyBorder="1" applyAlignment="1">
      <alignment horizontal="center"/>
    </xf>
    <xf numFmtId="164" fontId="43" fillId="17" borderId="83" xfId="0" applyFont="1" applyFill="1" applyBorder="1" applyAlignment="1">
      <alignment horizontal="left"/>
    </xf>
    <xf numFmtId="164" fontId="30" fillId="18" borderId="84" xfId="0" applyFont="1" applyFill="1" applyBorder="1" applyAlignment="1">
      <alignment horizontal="left"/>
    </xf>
    <xf numFmtId="164" fontId="44" fillId="18" borderId="44" xfId="0" applyFont="1" applyFill="1" applyBorder="1" applyAlignment="1">
      <alignment horizontal="left"/>
    </xf>
    <xf numFmtId="167" fontId="0" fillId="18" borderId="68" xfId="0" applyNumberFormat="1" applyFill="1" applyBorder="1" applyAlignment="1">
      <alignment/>
    </xf>
    <xf numFmtId="164" fontId="44" fillId="18" borderId="85" xfId="0" applyFont="1" applyFill="1" applyBorder="1" applyAlignment="1">
      <alignment horizontal="left"/>
    </xf>
    <xf numFmtId="164" fontId="30" fillId="4" borderId="86" xfId="0" applyFont="1" applyFill="1" applyBorder="1" applyAlignment="1">
      <alignment horizontal="center" vertical="center" wrapText="1"/>
    </xf>
    <xf numFmtId="164" fontId="30" fillId="4" borderId="87" xfId="0" applyFont="1" applyFill="1" applyBorder="1" applyAlignment="1">
      <alignment horizontal="center" vertical="center" wrapText="1"/>
    </xf>
    <xf numFmtId="171" fontId="30" fillId="4" borderId="88" xfId="52" applyNumberFormat="1" applyFont="1" applyFill="1" applyBorder="1" applyAlignment="1" applyProtection="1">
      <alignment horizontal="center" vertical="center" wrapText="1"/>
      <protection/>
    </xf>
    <xf numFmtId="173" fontId="30" fillId="4" borderId="66" xfId="0" applyNumberFormat="1" applyFont="1" applyFill="1" applyBorder="1" applyAlignment="1">
      <alignment horizontal="center" vertical="center"/>
    </xf>
    <xf numFmtId="164" fontId="45" fillId="0" borderId="89" xfId="0" applyFont="1" applyFill="1" applyBorder="1" applyAlignment="1">
      <alignment horizontal="left" vertical="center" wrapText="1"/>
    </xf>
    <xf numFmtId="165" fontId="0" fillId="18" borderId="52" xfId="0" applyNumberFormat="1" applyFont="1" applyFill="1" applyBorder="1" applyAlignment="1">
      <alignment horizontal="center"/>
    </xf>
    <xf numFmtId="170" fontId="0" fillId="18" borderId="52" xfId="52" applyNumberFormat="1" applyFont="1" applyFill="1" applyBorder="1" applyAlignment="1" applyProtection="1">
      <alignment horizontal="center"/>
      <protection/>
    </xf>
    <xf numFmtId="170" fontId="0" fillId="18" borderId="52" xfId="52" applyNumberFormat="1" applyFont="1" applyFill="1" applyBorder="1" applyAlignment="1" applyProtection="1">
      <alignment/>
      <protection/>
    </xf>
    <xf numFmtId="167" fontId="0" fillId="18" borderId="52" xfId="52" applyNumberFormat="1" applyFont="1" applyFill="1" applyBorder="1" applyAlignment="1" applyProtection="1">
      <alignment/>
      <protection/>
    </xf>
    <xf numFmtId="167" fontId="0" fillId="18" borderId="53" xfId="0" applyNumberFormat="1" applyFill="1" applyBorder="1" applyAlignment="1">
      <alignment/>
    </xf>
    <xf numFmtId="164" fontId="0" fillId="18" borderId="29" xfId="0" applyFill="1" applyBorder="1" applyAlignment="1">
      <alignment horizontal="center"/>
    </xf>
    <xf numFmtId="164" fontId="45" fillId="0" borderId="90" xfId="0" applyFont="1" applyFill="1" applyBorder="1" applyAlignment="1">
      <alignment horizontal="left" vertical="center" wrapText="1"/>
    </xf>
    <xf numFmtId="168" fontId="0" fillId="18" borderId="57" xfId="0" applyNumberFormat="1" applyFont="1" applyFill="1" applyBorder="1" applyAlignment="1">
      <alignment horizontal="center"/>
    </xf>
    <xf numFmtId="168" fontId="0" fillId="18" borderId="91" xfId="0" applyNumberFormat="1" applyFont="1" applyFill="1" applyBorder="1" applyAlignment="1">
      <alignment horizontal="center"/>
    </xf>
    <xf numFmtId="165" fontId="0" fillId="18" borderId="92" xfId="0" applyNumberFormat="1" applyFont="1" applyFill="1" applyBorder="1" applyAlignment="1">
      <alignment horizontal="center"/>
    </xf>
    <xf numFmtId="165" fontId="0" fillId="18" borderId="91" xfId="0" applyNumberFormat="1" applyFont="1" applyFill="1" applyBorder="1" applyAlignment="1">
      <alignment horizontal="center"/>
    </xf>
    <xf numFmtId="170" fontId="0" fillId="18" borderId="57" xfId="52" applyNumberFormat="1" applyFont="1" applyFill="1" applyBorder="1" applyAlignment="1" applyProtection="1">
      <alignment horizontal="center"/>
      <protection/>
    </xf>
    <xf numFmtId="170" fontId="0" fillId="18" borderId="92" xfId="52" applyNumberFormat="1" applyFont="1" applyFill="1" applyBorder="1" applyAlignment="1" applyProtection="1">
      <alignment horizontal="center"/>
      <protection/>
    </xf>
    <xf numFmtId="170" fontId="0" fillId="18" borderId="56" xfId="52" applyNumberFormat="1" applyFont="1" applyFill="1" applyBorder="1" applyAlignment="1" applyProtection="1">
      <alignment/>
      <protection/>
    </xf>
    <xf numFmtId="164" fontId="0" fillId="18" borderId="57" xfId="0" applyFill="1" applyBorder="1" applyAlignment="1">
      <alignment horizontal="center"/>
    </xf>
    <xf numFmtId="164" fontId="0" fillId="18" borderId="58" xfId="0" applyFill="1" applyBorder="1" applyAlignment="1">
      <alignment horizontal="center"/>
    </xf>
    <xf numFmtId="165" fontId="0" fillId="18" borderId="24" xfId="0" applyNumberFormat="1" applyFont="1" applyFill="1" applyBorder="1" applyAlignment="1">
      <alignment horizontal="center"/>
    </xf>
    <xf numFmtId="170" fontId="0" fillId="18" borderId="24" xfId="52" applyNumberFormat="1" applyFont="1" applyFill="1" applyBorder="1" applyAlignment="1" applyProtection="1">
      <alignment horizontal="center"/>
      <protection/>
    </xf>
    <xf numFmtId="170" fontId="0" fillId="18" borderId="24" xfId="52" applyNumberFormat="1" applyFont="1" applyFill="1" applyBorder="1" applyAlignment="1" applyProtection="1">
      <alignment/>
      <protection/>
    </xf>
    <xf numFmtId="164" fontId="0" fillId="18" borderId="30" xfId="0" applyFill="1" applyBorder="1" applyAlignment="1">
      <alignment horizontal="center"/>
    </xf>
    <xf numFmtId="164" fontId="45" fillId="0" borderId="93" xfId="0" applyFont="1" applyFill="1" applyBorder="1" applyAlignment="1">
      <alignment horizontal="left" vertical="center" wrapText="1"/>
    </xf>
    <xf numFmtId="165" fontId="0" fillId="18" borderId="32" xfId="0" applyNumberFormat="1" applyFont="1" applyFill="1" applyBorder="1" applyAlignment="1">
      <alignment horizontal="center"/>
    </xf>
    <xf numFmtId="170" fontId="0" fillId="18" borderId="32" xfId="52" applyNumberFormat="1" applyFont="1" applyFill="1" applyBorder="1" applyAlignment="1" applyProtection="1">
      <alignment horizontal="center"/>
      <protection/>
    </xf>
    <xf numFmtId="170" fontId="0" fillId="18" borderId="32" xfId="52" applyNumberFormat="1" applyFont="1" applyFill="1" applyBorder="1" applyAlignment="1" applyProtection="1">
      <alignment/>
      <protection/>
    </xf>
    <xf numFmtId="171" fontId="0" fillId="18" borderId="32" xfId="52" applyNumberFormat="1" applyFont="1" applyFill="1" applyBorder="1" applyAlignment="1" applyProtection="1">
      <alignment/>
      <protection/>
    </xf>
    <xf numFmtId="164" fontId="0" fillId="18" borderId="33" xfId="0" applyFill="1" applyBorder="1" applyAlignment="1">
      <alignment horizontal="center"/>
    </xf>
    <xf numFmtId="164" fontId="30" fillId="4" borderId="17" xfId="0" applyFont="1" applyFill="1" applyBorder="1" applyAlignment="1">
      <alignment horizontal="right"/>
    </xf>
    <xf numFmtId="165" fontId="30" fillId="4" borderId="65" xfId="0" applyNumberFormat="1" applyFont="1" applyFill="1" applyBorder="1" applyAlignment="1">
      <alignment horizontal="center"/>
    </xf>
    <xf numFmtId="170" fontId="0" fillId="4" borderId="65" xfId="52" applyNumberFormat="1" applyFont="1" applyFill="1" applyBorder="1" applyAlignment="1" applyProtection="1">
      <alignment horizontal="center"/>
      <protection/>
    </xf>
    <xf numFmtId="170" fontId="0" fillId="4" borderId="44" xfId="52" applyNumberFormat="1" applyFont="1" applyFill="1" applyBorder="1" applyAlignment="1" applyProtection="1">
      <alignment/>
      <protection/>
    </xf>
    <xf numFmtId="167" fontId="30" fillId="4" borderId="65" xfId="52" applyNumberFormat="1" applyFont="1" applyFill="1" applyBorder="1" applyAlignment="1" applyProtection="1">
      <alignment/>
      <protection/>
    </xf>
    <xf numFmtId="171" fontId="0" fillId="4" borderId="65" xfId="52" applyNumberFormat="1" applyFont="1" applyFill="1" applyBorder="1" applyAlignment="1" applyProtection="1">
      <alignment/>
      <protection/>
    </xf>
    <xf numFmtId="171" fontId="0" fillId="4" borderId="44" xfId="52" applyNumberFormat="1" applyFont="1" applyFill="1" applyBorder="1" applyAlignment="1" applyProtection="1">
      <alignment/>
      <protection/>
    </xf>
    <xf numFmtId="167" fontId="30" fillId="4" borderId="66" xfId="0" applyNumberFormat="1" applyFont="1" applyFill="1" applyBorder="1" applyAlignment="1">
      <alignment/>
    </xf>
    <xf numFmtId="164" fontId="0" fillId="4" borderId="18" xfId="0" applyFill="1" applyBorder="1" applyAlignment="1">
      <alignment horizontal="center"/>
    </xf>
    <xf numFmtId="164" fontId="0" fillId="18" borderId="13" xfId="0" applyFill="1" applyBorder="1" applyAlignment="1">
      <alignment/>
    </xf>
    <xf numFmtId="164" fontId="0" fillId="18" borderId="14" xfId="0" applyFill="1" applyBorder="1" applyAlignment="1">
      <alignment/>
    </xf>
    <xf numFmtId="164" fontId="30" fillId="18" borderId="20" xfId="0" applyFont="1" applyFill="1" applyBorder="1" applyAlignment="1">
      <alignment horizontal="left" vertical="center" wrapText="1"/>
    </xf>
    <xf numFmtId="164" fontId="30" fillId="4" borderId="69" xfId="0" applyFont="1" applyFill="1" applyBorder="1" applyAlignment="1">
      <alignment horizontal="center" vertical="center" wrapText="1"/>
    </xf>
    <xf numFmtId="164" fontId="30" fillId="4" borderId="94" xfId="0" applyFont="1" applyFill="1" applyBorder="1" applyAlignment="1">
      <alignment horizontal="center" vertical="center" wrapText="1"/>
    </xf>
    <xf numFmtId="178" fontId="46" fillId="0" borderId="24" xfId="0" applyNumberFormat="1" applyFont="1" applyFill="1" applyBorder="1" applyAlignment="1">
      <alignment/>
    </xf>
    <xf numFmtId="178" fontId="46" fillId="0" borderId="56" xfId="0" applyNumberFormat="1" applyFont="1" applyFill="1" applyBorder="1" applyAlignment="1">
      <alignment/>
    </xf>
    <xf numFmtId="178" fontId="0" fillId="18" borderId="56" xfId="0" applyNumberFormat="1" applyFill="1" applyBorder="1" applyAlignment="1">
      <alignment/>
    </xf>
    <xf numFmtId="164" fontId="0" fillId="18" borderId="52" xfId="0" applyFill="1" applyBorder="1" applyAlignment="1">
      <alignment/>
    </xf>
    <xf numFmtId="164" fontId="0" fillId="18" borderId="24" xfId="0" applyFill="1" applyBorder="1" applyAlignment="1">
      <alignment horizontal="center"/>
    </xf>
    <xf numFmtId="164" fontId="0" fillId="18" borderId="53" xfId="0" applyFill="1" applyBorder="1" applyAlignment="1">
      <alignment horizontal="center"/>
    </xf>
    <xf numFmtId="164" fontId="0" fillId="18" borderId="24" xfId="0" applyFill="1" applyBorder="1" applyAlignment="1">
      <alignment/>
    </xf>
    <xf numFmtId="178" fontId="0" fillId="18" borderId="54" xfId="0" applyNumberFormat="1" applyFill="1" applyBorder="1" applyAlignment="1">
      <alignment/>
    </xf>
    <xf numFmtId="178" fontId="0" fillId="18" borderId="0" xfId="0" applyNumberFormat="1" applyFill="1" applyAlignment="1">
      <alignment/>
    </xf>
    <xf numFmtId="178" fontId="0" fillId="18" borderId="52" xfId="0" applyNumberFormat="1" applyFill="1" applyBorder="1" applyAlignment="1">
      <alignment/>
    </xf>
    <xf numFmtId="164" fontId="0" fillId="18" borderId="56" xfId="0" applyFill="1" applyBorder="1" applyAlignment="1">
      <alignment/>
    </xf>
    <xf numFmtId="164" fontId="0" fillId="18" borderId="91" xfId="0" applyFill="1" applyBorder="1" applyAlignment="1">
      <alignment horizontal="center"/>
    </xf>
    <xf numFmtId="178" fontId="0" fillId="18" borderId="24" xfId="0" applyNumberFormat="1" applyFill="1" applyBorder="1" applyAlignment="1">
      <alignment/>
    </xf>
    <xf numFmtId="164" fontId="0" fillId="18" borderId="36" xfId="0" applyFill="1" applyBorder="1" applyAlignment="1">
      <alignment horizontal="center"/>
    </xf>
    <xf numFmtId="178" fontId="0" fillId="18" borderId="95" xfId="0" applyNumberFormat="1" applyFill="1" applyBorder="1" applyAlignment="1">
      <alignment/>
    </xf>
    <xf numFmtId="164" fontId="0" fillId="18" borderId="32" xfId="0" applyFill="1" applyBorder="1" applyAlignment="1">
      <alignment/>
    </xf>
    <xf numFmtId="164" fontId="0" fillId="18" borderId="95" xfId="0" applyFill="1" applyBorder="1" applyAlignment="1">
      <alignment/>
    </xf>
    <xf numFmtId="164" fontId="0" fillId="18" borderId="59" xfId="0" applyFill="1" applyBorder="1" applyAlignment="1">
      <alignment horizontal="center"/>
    </xf>
    <xf numFmtId="164" fontId="0" fillId="18" borderId="60" xfId="0" applyFill="1" applyBorder="1" applyAlignment="1">
      <alignment horizontal="center"/>
    </xf>
    <xf numFmtId="164" fontId="30" fillId="4" borderId="96" xfId="0" applyFont="1" applyFill="1" applyBorder="1" applyAlignment="1">
      <alignment horizontal="left"/>
    </xf>
    <xf numFmtId="178" fontId="30" fillId="4" borderId="97" xfId="0" applyNumberFormat="1" applyFont="1" applyFill="1" applyBorder="1" applyAlignment="1">
      <alignment/>
    </xf>
    <xf numFmtId="178" fontId="30" fillId="4" borderId="97" xfId="0" applyNumberFormat="1" applyFont="1" applyFill="1" applyBorder="1" applyAlignment="1">
      <alignment horizontal="center"/>
    </xf>
    <xf numFmtId="164" fontId="0" fillId="4" borderId="97" xfId="0" applyFill="1" applyBorder="1" applyAlignment="1">
      <alignment/>
    </xf>
    <xf numFmtId="164" fontId="0" fillId="4" borderId="97" xfId="0" applyFill="1" applyBorder="1" applyAlignment="1">
      <alignment horizontal="center"/>
    </xf>
    <xf numFmtId="164" fontId="0" fillId="4" borderId="98" xfId="0" applyFill="1" applyBorder="1" applyAlignment="1">
      <alignment horizontal="center"/>
    </xf>
    <xf numFmtId="164" fontId="0" fillId="4" borderId="62" xfId="0" applyFill="1" applyBorder="1" applyAlignment="1">
      <alignment/>
    </xf>
    <xf numFmtId="178" fontId="30" fillId="4" borderId="64" xfId="0" applyNumberFormat="1" applyFont="1" applyFill="1" applyBorder="1" applyAlignment="1">
      <alignment/>
    </xf>
    <xf numFmtId="178" fontId="0" fillId="18" borderId="0" xfId="0" applyNumberFormat="1" applyFill="1" applyBorder="1" applyAlignment="1">
      <alignment/>
    </xf>
    <xf numFmtId="178" fontId="0" fillId="18" borderId="14" xfId="0" applyNumberFormat="1" applyFill="1" applyBorder="1" applyAlignment="1">
      <alignment/>
    </xf>
    <xf numFmtId="164" fontId="32" fillId="18" borderId="0" xfId="0" applyFont="1" applyFill="1" applyAlignment="1">
      <alignment/>
    </xf>
    <xf numFmtId="164" fontId="0" fillId="0" borderId="48" xfId="0" applyFont="1" applyBorder="1" applyAlignment="1">
      <alignment horizontal="justify" vertical="center" wrapText="1"/>
    </xf>
    <xf numFmtId="176" fontId="21" fillId="0" borderId="65" xfId="0" applyNumberFormat="1" applyFont="1" applyFill="1" applyBorder="1" applyAlignment="1">
      <alignment horizontal="right" vertical="center"/>
    </xf>
    <xf numFmtId="176" fontId="0" fillId="18" borderId="65" xfId="0" applyNumberFormat="1" applyFont="1" applyFill="1" applyBorder="1" applyAlignment="1">
      <alignment horizontal="right" vertical="center"/>
    </xf>
    <xf numFmtId="174" fontId="47" fillId="18" borderId="0" xfId="0" applyNumberFormat="1" applyFont="1" applyFill="1" applyAlignment="1">
      <alignment horizontal="right"/>
    </xf>
    <xf numFmtId="176" fontId="47" fillId="18" borderId="0" xfId="0" applyNumberFormat="1" applyFont="1" applyFill="1" applyAlignment="1">
      <alignment horizontal="right"/>
    </xf>
    <xf numFmtId="164" fontId="48" fillId="18" borderId="0" xfId="0" applyFont="1" applyFill="1" applyAlignment="1">
      <alignment horizontal="right"/>
    </xf>
    <xf numFmtId="176" fontId="0" fillId="18" borderId="65" xfId="0" applyNumberFormat="1" applyFont="1" applyFill="1" applyBorder="1" applyAlignment="1">
      <alignment horizontal="right" vertical="center" wrapText="1"/>
    </xf>
    <xf numFmtId="164" fontId="47" fillId="18" borderId="0" xfId="0" applyFont="1" applyFill="1" applyAlignment="1">
      <alignment horizontal="right"/>
    </xf>
    <xf numFmtId="164" fontId="30" fillId="4" borderId="96" xfId="0" applyFont="1" applyFill="1" applyBorder="1" applyAlignment="1">
      <alignment horizontal="left"/>
    </xf>
    <xf numFmtId="176" fontId="30" fillId="4" borderId="97" xfId="0" applyNumberFormat="1" applyFont="1" applyFill="1" applyBorder="1" applyAlignment="1">
      <alignment horizontal="right"/>
    </xf>
    <xf numFmtId="176" fontId="0" fillId="4" borderId="97" xfId="0" applyNumberFormat="1" applyFont="1" applyFill="1" applyBorder="1" applyAlignment="1">
      <alignment horizontal="right"/>
    </xf>
    <xf numFmtId="176" fontId="0" fillId="4" borderId="98" xfId="0" applyNumberFormat="1" applyFont="1" applyFill="1" applyBorder="1" applyAlignment="1">
      <alignment horizontal="right"/>
    </xf>
    <xf numFmtId="176" fontId="0" fillId="4" borderId="62" xfId="0" applyNumberFormat="1" applyFont="1" applyFill="1" applyBorder="1" applyAlignment="1">
      <alignment horizontal="right"/>
    </xf>
    <xf numFmtId="176" fontId="30" fillId="4" borderId="64" xfId="0" applyNumberFormat="1" applyFont="1" applyFill="1" applyBorder="1" applyAlignment="1">
      <alignment horizontal="right"/>
    </xf>
    <xf numFmtId="176" fontId="32" fillId="18" borderId="0" xfId="0" applyNumberFormat="1" applyFont="1" applyFill="1" applyAlignment="1">
      <alignment/>
    </xf>
    <xf numFmtId="164" fontId="49" fillId="4" borderId="99" xfId="0" applyFont="1" applyFill="1" applyBorder="1" applyAlignment="1">
      <alignment horizontal="right" vertical="center" wrapText="1"/>
    </xf>
    <xf numFmtId="164" fontId="49" fillId="0" borderId="30" xfId="0" applyFont="1" applyBorder="1" applyAlignment="1">
      <alignment horizontal="left" vertical="center"/>
    </xf>
    <xf numFmtId="164" fontId="49" fillId="4" borderId="35" xfId="0" applyFont="1" applyFill="1" applyBorder="1" applyAlignment="1">
      <alignment horizontal="right" vertical="center" wrapText="1"/>
    </xf>
    <xf numFmtId="164" fontId="27" fillId="0" borderId="30" xfId="0" applyFont="1" applyBorder="1" applyAlignment="1">
      <alignment horizontal="center" vertical="center"/>
    </xf>
    <xf numFmtId="164" fontId="49" fillId="4" borderId="35" xfId="0" applyFont="1" applyFill="1" applyBorder="1" applyAlignment="1">
      <alignment horizontal="right" vertical="center"/>
    </xf>
    <xf numFmtId="164" fontId="0" fillId="18" borderId="100" xfId="0" applyFill="1" applyBorder="1" applyAlignment="1">
      <alignment/>
    </xf>
    <xf numFmtId="164" fontId="49" fillId="4" borderId="24" xfId="0" applyFont="1" applyFill="1" applyBorder="1" applyAlignment="1">
      <alignment horizontal="right" vertical="center" wrapText="1"/>
    </xf>
    <xf numFmtId="164" fontId="49" fillId="4" borderId="0" xfId="0" applyFont="1" applyFill="1" applyBorder="1" applyAlignment="1">
      <alignment horizontal="right" vertical="center" wrapText="1"/>
    </xf>
    <xf numFmtId="164" fontId="30" fillId="18" borderId="14" xfId="0" applyFont="1" applyFill="1" applyBorder="1" applyAlignment="1">
      <alignment/>
    </xf>
    <xf numFmtId="164" fontId="30" fillId="4" borderId="56" xfId="0" applyFont="1" applyFill="1" applyBorder="1" applyAlignment="1">
      <alignment horizontal="right" vertical="center" wrapText="1"/>
    </xf>
    <xf numFmtId="164" fontId="49" fillId="4" borderId="101" xfId="0" applyFont="1" applyFill="1" applyBorder="1" applyAlignment="1">
      <alignment horizontal="right" vertical="center"/>
    </xf>
    <xf numFmtId="164" fontId="50" fillId="0" borderId="102" xfId="20" applyNumberFormat="1" applyFont="1" applyFill="1" applyBorder="1" applyAlignment="1" applyProtection="1">
      <alignment horizontal="center" vertical="center"/>
      <protection/>
    </xf>
    <xf numFmtId="178" fontId="0" fillId="18" borderId="13" xfId="0" applyNumberFormat="1" applyFont="1" applyFill="1" applyBorder="1" applyAlignment="1">
      <alignment/>
    </xf>
    <xf numFmtId="164" fontId="0" fillId="18" borderId="103" xfId="0" applyFill="1" applyBorder="1" applyAlignment="1">
      <alignment/>
    </xf>
    <xf numFmtId="164" fontId="0" fillId="18" borderId="104" xfId="0" applyFill="1" applyBorder="1" applyAlignment="1">
      <alignment/>
    </xf>
    <xf numFmtId="176" fontId="0" fillId="18" borderId="0" xfId="0" applyNumberFormat="1" applyFill="1" applyAlignment="1">
      <alignment/>
    </xf>
    <xf numFmtId="164" fontId="0" fillId="0" borderId="0" xfId="0" applyFill="1" applyAlignment="1">
      <alignment/>
    </xf>
    <xf numFmtId="167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64" fontId="51" fillId="0" borderId="0" xfId="0" applyFont="1" applyFill="1" applyAlignment="1">
      <alignment/>
    </xf>
    <xf numFmtId="167" fontId="51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176" fontId="51" fillId="0" borderId="0" xfId="0" applyNumberFormat="1" applyFont="1" applyFill="1" applyAlignment="1">
      <alignment/>
    </xf>
    <xf numFmtId="164" fontId="52" fillId="0" borderId="0" xfId="0" applyFont="1" applyFill="1" applyAlignment="1">
      <alignment/>
    </xf>
    <xf numFmtId="179" fontId="22" fillId="0" borderId="0" xfId="0" applyNumberFormat="1" applyFont="1" applyFill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álculo" xfId="40"/>
    <cellStyle name="Celda de comprobación" xfId="41"/>
    <cellStyle name="Celda vinculada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Incorrecto" xfId="51"/>
    <cellStyle name="Millares_Gestion del Conocimiento y Apropiacion de la Tecnologia  (1)" xfId="52"/>
    <cellStyle name="Millares_Reflexion y Fundamentacion de la Tecnologia Libre" xfId="53"/>
    <cellStyle name="Neutral" xfId="54"/>
    <cellStyle name="Notas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69</xdr:row>
      <xdr:rowOff>0</xdr:rowOff>
    </xdr:from>
    <xdr:to>
      <xdr:col>0</xdr:col>
      <xdr:colOff>1143000</xdr:colOff>
      <xdr:row>69</xdr:row>
      <xdr:rowOff>0</xdr:rowOff>
    </xdr:to>
    <xdr:sp>
      <xdr:nvSpPr>
        <xdr:cNvPr id="1" name="Line 1"/>
        <xdr:cNvSpPr>
          <a:spLocks/>
        </xdr:cNvSpPr>
      </xdr:nvSpPr>
      <xdr:spPr>
        <a:xfrm>
          <a:off x="1133475" y="197643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1228725</xdr:colOff>
      <xdr:row>69</xdr:row>
      <xdr:rowOff>0</xdr:rowOff>
    </xdr:from>
    <xdr:to>
      <xdr:col>2</xdr:col>
      <xdr:colOff>1238250</xdr:colOff>
      <xdr:row>69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0" y="197643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1095375</xdr:colOff>
      <xdr:row>29</xdr:row>
      <xdr:rowOff>200025</xdr:rowOff>
    </xdr:from>
    <xdr:to>
      <xdr:col>2</xdr:col>
      <xdr:colOff>1266825</xdr:colOff>
      <xdr:row>29</xdr:row>
      <xdr:rowOff>352425</xdr:rowOff>
    </xdr:to>
    <xdr:sp>
      <xdr:nvSpPr>
        <xdr:cNvPr id="1" name="AutoShape 2"/>
        <xdr:cNvSpPr>
          <a:spLocks/>
        </xdr:cNvSpPr>
      </xdr:nvSpPr>
      <xdr:spPr>
        <a:xfrm rot="10980000">
          <a:off x="4333875" y="8334375"/>
          <a:ext cx="171450" cy="152400"/>
        </a:xfrm>
        <a:prstGeom prst="triangle">
          <a:avLst>
            <a:gd name="adj" fmla="val 0"/>
          </a:avLst>
        </a:prstGeom>
        <a:solidFill>
          <a:srgbClr val="808080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1685925</xdr:colOff>
      <xdr:row>44</xdr:row>
      <xdr:rowOff>142875</xdr:rowOff>
    </xdr:from>
    <xdr:to>
      <xdr:col>0</xdr:col>
      <xdr:colOff>1962150</xdr:colOff>
      <xdr:row>45</xdr:row>
      <xdr:rowOff>19050</xdr:rowOff>
    </xdr:to>
    <xdr:sp>
      <xdr:nvSpPr>
        <xdr:cNvPr id="2" name="Rectangle 3"/>
        <xdr:cNvSpPr>
          <a:spLocks/>
        </xdr:cNvSpPr>
      </xdr:nvSpPr>
      <xdr:spPr>
        <a:xfrm>
          <a:off x="1685925" y="14382750"/>
          <a:ext cx="276225" cy="190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1685925</xdr:colOff>
      <xdr:row>45</xdr:row>
      <xdr:rowOff>123825</xdr:rowOff>
    </xdr:from>
    <xdr:to>
      <xdr:col>0</xdr:col>
      <xdr:colOff>1962150</xdr:colOff>
      <xdr:row>45</xdr:row>
      <xdr:rowOff>314325</xdr:rowOff>
    </xdr:to>
    <xdr:sp>
      <xdr:nvSpPr>
        <xdr:cNvPr id="3" name="Rectangle 4"/>
        <xdr:cNvSpPr>
          <a:spLocks/>
        </xdr:cNvSpPr>
      </xdr:nvSpPr>
      <xdr:spPr>
        <a:xfrm>
          <a:off x="1685925" y="14678025"/>
          <a:ext cx="276225" cy="190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1685925</xdr:colOff>
      <xdr:row>46</xdr:row>
      <xdr:rowOff>114300</xdr:rowOff>
    </xdr:from>
    <xdr:to>
      <xdr:col>0</xdr:col>
      <xdr:colOff>1952625</xdr:colOff>
      <xdr:row>46</xdr:row>
      <xdr:rowOff>304800</xdr:rowOff>
    </xdr:to>
    <xdr:sp>
      <xdr:nvSpPr>
        <xdr:cNvPr id="4" name="Rectangle 5"/>
        <xdr:cNvSpPr>
          <a:spLocks/>
        </xdr:cNvSpPr>
      </xdr:nvSpPr>
      <xdr:spPr>
        <a:xfrm>
          <a:off x="1685925" y="14982825"/>
          <a:ext cx="266700" cy="190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1685925</xdr:colOff>
      <xdr:row>47</xdr:row>
      <xdr:rowOff>85725</xdr:rowOff>
    </xdr:from>
    <xdr:to>
      <xdr:col>0</xdr:col>
      <xdr:colOff>1952625</xdr:colOff>
      <xdr:row>47</xdr:row>
      <xdr:rowOff>276225</xdr:rowOff>
    </xdr:to>
    <xdr:sp>
      <xdr:nvSpPr>
        <xdr:cNvPr id="5" name="Rectangle 6"/>
        <xdr:cNvSpPr>
          <a:spLocks/>
        </xdr:cNvSpPr>
      </xdr:nvSpPr>
      <xdr:spPr>
        <a:xfrm>
          <a:off x="1685925" y="15268575"/>
          <a:ext cx="266700" cy="190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1104900</xdr:colOff>
      <xdr:row>9</xdr:row>
      <xdr:rowOff>304800</xdr:rowOff>
    </xdr:from>
    <xdr:to>
      <xdr:col>19</xdr:col>
      <xdr:colOff>285750</xdr:colOff>
      <xdr:row>19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0306050" y="2076450"/>
          <a:ext cx="1066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962025</xdr:colOff>
      <xdr:row>9</xdr:row>
      <xdr:rowOff>133350</xdr:rowOff>
    </xdr:from>
    <xdr:to>
      <xdr:col>7</xdr:col>
      <xdr:colOff>1114425</xdr:colOff>
      <xdr:row>9</xdr:row>
      <xdr:rowOff>295275</xdr:rowOff>
    </xdr:to>
    <xdr:sp>
      <xdr:nvSpPr>
        <xdr:cNvPr id="2" name="AutoShape 2"/>
        <xdr:cNvSpPr>
          <a:spLocks/>
        </xdr:cNvSpPr>
      </xdr:nvSpPr>
      <xdr:spPr>
        <a:xfrm rot="10980000">
          <a:off x="10163175" y="1905000"/>
          <a:ext cx="152400" cy="152400"/>
        </a:xfrm>
        <a:prstGeom prst="triangle">
          <a:avLst>
            <a:gd name="adj" fmla="val 0"/>
          </a:avLst>
        </a:prstGeom>
        <a:solidFill>
          <a:srgbClr val="808080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ia\ANDRE\Fichas%20de%20Proyecto\Gestion%20del%20Conocimiento%20y%20Apropiacion%20de%20la%20Tecnologia%20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__PROGRAMACIÓN FINANCIERA"/>
    </sheetNames>
    <sheetDataSet>
      <sheetData sheetId="0"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abrir_ventana('ayuda_popup.asp?ID=29')" TargetMode="External" /><Relationship Id="rId2" Type="http://schemas.openxmlformats.org/officeDocument/2006/relationships/hyperlink" Target="mailto:jcontreras@cenditel.gob.ve" TargetMode="Externa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1"/>
  <sheetViews>
    <sheetView zoomScale="85" zoomScaleNormal="85" workbookViewId="0" topLeftCell="A28">
      <selection activeCell="A85" activeCellId="1" sqref="T61:T66 A85"/>
    </sheetView>
  </sheetViews>
  <sheetFormatPr defaultColWidth="11.421875" defaultRowHeight="12.75"/>
  <cols>
    <col min="1" max="1" width="35.57421875" style="1" customWidth="1"/>
    <col min="2" max="2" width="34.57421875" style="1" customWidth="1"/>
    <col min="3" max="3" width="25.8515625" style="1" customWidth="1"/>
    <col min="4" max="4" width="21.8515625" style="1" customWidth="1"/>
    <col min="5" max="5" width="28.140625" style="1" customWidth="1"/>
    <col min="6" max="16384" width="11.421875" style="1" customWidth="1"/>
  </cols>
  <sheetData>
    <row r="1" spans="1:5" ht="12">
      <c r="A1" s="2"/>
      <c r="B1" s="3"/>
      <c r="C1" s="3"/>
      <c r="D1" s="3"/>
      <c r="E1" s="4"/>
    </row>
    <row r="2" spans="1:5" ht="12">
      <c r="A2" s="5"/>
      <c r="B2" s="6"/>
      <c r="C2" s="6"/>
      <c r="D2" s="6"/>
      <c r="E2" s="7"/>
    </row>
    <row r="3" spans="1:5" ht="12">
      <c r="A3" s="8"/>
      <c r="B3" s="6"/>
      <c r="C3" s="9"/>
      <c r="D3" s="6"/>
      <c r="E3" s="7"/>
    </row>
    <row r="4" spans="1:5" ht="16.5">
      <c r="A4" s="5"/>
      <c r="B4" s="10" t="s">
        <v>0</v>
      </c>
      <c r="C4" s="10"/>
      <c r="D4" s="10"/>
      <c r="E4" s="7"/>
    </row>
    <row r="5" spans="1:5" ht="12">
      <c r="A5" s="5"/>
      <c r="B5" s="6"/>
      <c r="C5" s="6"/>
      <c r="D5" s="6"/>
      <c r="E5" s="7"/>
    </row>
    <row r="6" spans="1:5" ht="12">
      <c r="A6" s="5"/>
      <c r="B6" s="6"/>
      <c r="C6" s="6"/>
      <c r="D6" s="6"/>
      <c r="E6" s="7"/>
    </row>
    <row r="7" spans="1:5" ht="12">
      <c r="A7" s="5"/>
      <c r="B7" s="6"/>
      <c r="C7" s="6"/>
      <c r="D7" s="6"/>
      <c r="E7" s="7"/>
    </row>
    <row r="8" spans="1:5" ht="12">
      <c r="A8" s="5"/>
      <c r="B8" s="6"/>
      <c r="C8" s="6"/>
      <c r="D8" s="6"/>
      <c r="E8" s="7"/>
    </row>
    <row r="9" spans="1:5" ht="12">
      <c r="A9" s="11" t="s">
        <v>1</v>
      </c>
      <c r="B9" s="11"/>
      <c r="C9" s="11"/>
      <c r="D9" s="11"/>
      <c r="E9" s="11"/>
    </row>
    <row r="10" spans="1:5" s="13" customFormat="1" ht="24.75" customHeight="1">
      <c r="A10" s="12" t="s">
        <v>2</v>
      </c>
      <c r="B10" s="12"/>
      <c r="C10" s="12"/>
      <c r="D10" s="12"/>
      <c r="E10" s="12"/>
    </row>
    <row r="11" spans="1:5" ht="30.75" customHeight="1">
      <c r="A11" s="14" t="s">
        <v>3</v>
      </c>
      <c r="B11" s="15" t="s">
        <v>4</v>
      </c>
      <c r="C11" s="15"/>
      <c r="D11" s="15"/>
      <c r="E11" s="15"/>
    </row>
    <row r="12" spans="1:5" ht="30" customHeight="1">
      <c r="A12" s="16">
        <v>2</v>
      </c>
      <c r="B12" s="17" t="s">
        <v>5</v>
      </c>
      <c r="C12" s="17"/>
      <c r="D12" s="17"/>
      <c r="E12" s="17"/>
    </row>
    <row r="13" spans="1:5" ht="27" customHeight="1">
      <c r="A13" s="18" t="s">
        <v>6</v>
      </c>
      <c r="B13" s="18"/>
      <c r="C13" s="18"/>
      <c r="D13" s="18"/>
      <c r="E13" s="18"/>
    </row>
    <row r="14" spans="1:9" ht="24" customHeight="1">
      <c r="A14" s="19" t="s">
        <v>7</v>
      </c>
      <c r="B14" s="20">
        <v>39814</v>
      </c>
      <c r="C14" s="19"/>
      <c r="D14" s="19"/>
      <c r="E14" s="19"/>
      <c r="G14" s="21"/>
      <c r="H14" s="22" t="s">
        <v>8</v>
      </c>
      <c r="I14"/>
    </row>
    <row r="15" spans="1:9" ht="24" customHeight="1">
      <c r="A15" s="19" t="s">
        <v>9</v>
      </c>
      <c r="B15" s="20">
        <v>40178</v>
      </c>
      <c r="C15" s="19"/>
      <c r="D15" s="19"/>
      <c r="E15" s="19"/>
      <c r="G15" s="21"/>
      <c r="H15"/>
      <c r="I15"/>
    </row>
    <row r="16" spans="1:5" ht="28.5" customHeight="1">
      <c r="A16" s="23" t="s">
        <v>10</v>
      </c>
      <c r="B16" s="23"/>
      <c r="C16" s="24" t="s">
        <v>11</v>
      </c>
      <c r="D16" s="24"/>
      <c r="E16" s="24"/>
    </row>
    <row r="17" spans="1:5" ht="28.5" customHeight="1">
      <c r="A17" s="25" t="s">
        <v>12</v>
      </c>
      <c r="B17" s="25"/>
      <c r="C17" s="26" t="s">
        <v>13</v>
      </c>
      <c r="D17" s="26"/>
      <c r="E17" s="26"/>
    </row>
    <row r="18" spans="1:5" ht="28.5" customHeight="1">
      <c r="A18" s="24" t="s">
        <v>14</v>
      </c>
      <c r="B18" s="24"/>
      <c r="C18" s="24"/>
      <c r="D18" s="24"/>
      <c r="E18" s="24"/>
    </row>
    <row r="19" spans="1:5" ht="28.5" customHeight="1">
      <c r="A19" s="24" t="s">
        <v>15</v>
      </c>
      <c r="B19" s="24"/>
      <c r="C19" s="24"/>
      <c r="D19" s="24"/>
      <c r="E19" s="27"/>
    </row>
    <row r="20" spans="1:5" ht="12.75" customHeight="1" hidden="1">
      <c r="A20" s="12" t="s">
        <v>16</v>
      </c>
      <c r="B20" s="12"/>
      <c r="C20" s="12"/>
      <c r="D20" s="12"/>
      <c r="E20" s="12"/>
    </row>
    <row r="21" spans="1:5" ht="12.75" customHeight="1" hidden="1">
      <c r="A21" s="23" t="s">
        <v>17</v>
      </c>
      <c r="B21" s="28" t="s">
        <v>18</v>
      </c>
      <c r="C21" s="29"/>
      <c r="D21" s="30" t="s">
        <v>19</v>
      </c>
      <c r="E21" s="27" t="s">
        <v>20</v>
      </c>
    </row>
    <row r="22" spans="1:5" ht="12.75" customHeight="1" hidden="1">
      <c r="A22" s="23" t="s">
        <v>21</v>
      </c>
      <c r="B22" s="23"/>
      <c r="C22" s="29"/>
      <c r="D22" s="30"/>
      <c r="E22" s="27"/>
    </row>
    <row r="23" spans="1:5" ht="12.75" customHeight="1" hidden="1">
      <c r="A23" s="23" t="s">
        <v>22</v>
      </c>
      <c r="B23" s="23"/>
      <c r="C23" s="29"/>
      <c r="D23" s="30"/>
      <c r="E23" s="27"/>
    </row>
    <row r="24" spans="1:5" ht="12.75" customHeight="1" hidden="1">
      <c r="A24" s="23"/>
      <c r="B24" s="23"/>
      <c r="C24" s="29"/>
      <c r="D24" s="30"/>
      <c r="E24" s="27"/>
    </row>
    <row r="25" spans="1:5" ht="28.5" customHeight="1">
      <c r="A25" s="12" t="s">
        <v>23</v>
      </c>
      <c r="B25" s="12"/>
      <c r="C25" s="12"/>
      <c r="D25" s="12"/>
      <c r="E25" s="12"/>
    </row>
    <row r="26" spans="1:5" ht="28.5" customHeight="1">
      <c r="A26" t="s">
        <v>24</v>
      </c>
      <c r="B26"/>
      <c r="C26"/>
      <c r="D26"/>
      <c r="E26"/>
    </row>
    <row r="27" spans="1:5" ht="24" customHeight="1">
      <c r="A27" s="12" t="s">
        <v>25</v>
      </c>
      <c r="B27" s="12"/>
      <c r="C27" s="12"/>
      <c r="D27" s="12"/>
      <c r="E27" s="12"/>
    </row>
    <row r="28" spans="1:5" ht="24" customHeight="1">
      <c r="A28" s="31" t="s">
        <v>26</v>
      </c>
      <c r="B28" s="32" t="s">
        <v>27</v>
      </c>
      <c r="C28" s="32"/>
      <c r="D28" s="32"/>
      <c r="E28" s="32"/>
    </row>
    <row r="29" spans="1:5" ht="23.25" customHeight="1">
      <c r="A29" s="31" t="s">
        <v>28</v>
      </c>
      <c r="B29" s="33" t="s">
        <v>29</v>
      </c>
      <c r="C29" s="33"/>
      <c r="D29" s="33"/>
      <c r="E29" s="33"/>
    </row>
    <row r="30" spans="1:5" ht="21" customHeight="1">
      <c r="A30" s="31" t="s">
        <v>30</v>
      </c>
      <c r="B30" s="34" t="s">
        <v>31</v>
      </c>
      <c r="C30" s="34"/>
      <c r="D30" s="35"/>
      <c r="E30" s="36"/>
    </row>
    <row r="31" spans="1:5" ht="22.5" customHeight="1">
      <c r="A31" s="31" t="s">
        <v>32</v>
      </c>
      <c r="B31" s="34" t="s">
        <v>33</v>
      </c>
      <c r="C31" s="34"/>
      <c r="D31" s="34"/>
      <c r="E31" s="36"/>
    </row>
    <row r="32" spans="1:5" ht="24" customHeight="1">
      <c r="A32" s="12" t="s">
        <v>34</v>
      </c>
      <c r="B32" s="12"/>
      <c r="C32" s="12"/>
      <c r="D32" s="12"/>
      <c r="E32" s="12"/>
    </row>
    <row r="33" spans="1:5" ht="24" customHeight="1">
      <c r="A33" s="34" t="s">
        <v>35</v>
      </c>
      <c r="B33" s="34"/>
      <c r="C33" s="34"/>
      <c r="D33" s="34"/>
      <c r="E33" s="34"/>
    </row>
    <row r="34" spans="1:5" ht="24" customHeight="1">
      <c r="A34" s="12" t="s">
        <v>36</v>
      </c>
      <c r="B34" s="12"/>
      <c r="C34" s="12"/>
      <c r="D34" s="12"/>
      <c r="E34" s="12"/>
    </row>
    <row r="35" spans="1:5" ht="24" customHeight="1">
      <c r="A35" s="37" t="s">
        <v>37</v>
      </c>
      <c r="B35" s="37"/>
      <c r="C35" s="37"/>
      <c r="D35" s="37"/>
      <c r="E35" s="37"/>
    </row>
    <row r="36" spans="1:5" ht="24" customHeight="1">
      <c r="A36" s="12" t="s">
        <v>38</v>
      </c>
      <c r="B36" s="12"/>
      <c r="C36" s="12"/>
      <c r="D36" s="12"/>
      <c r="E36" s="12"/>
    </row>
    <row r="37" spans="1:5" s="38" customFormat="1" ht="44.25" customHeight="1">
      <c r="A37" s="33" t="s">
        <v>39</v>
      </c>
      <c r="B37" s="33"/>
      <c r="C37" s="33"/>
      <c r="D37" s="33"/>
      <c r="E37" s="33"/>
    </row>
    <row r="38" spans="1:5" ht="24.75" customHeight="1">
      <c r="A38" s="39" t="s">
        <v>40</v>
      </c>
      <c r="B38" s="39"/>
      <c r="C38" s="39"/>
      <c r="D38" s="39"/>
      <c r="E38" s="39"/>
    </row>
    <row r="39" spans="1:5" ht="24.75" customHeight="1">
      <c r="A39" s="40" t="s">
        <v>41</v>
      </c>
      <c r="B39" s="40"/>
      <c r="C39" s="39"/>
      <c r="D39" s="39"/>
      <c r="E39" s="39"/>
    </row>
    <row r="40" spans="1:5" ht="50.25" customHeight="1">
      <c r="A40" s="33" t="s">
        <v>42</v>
      </c>
      <c r="B40" s="33"/>
      <c r="C40" s="33"/>
      <c r="D40" s="33"/>
      <c r="E40" s="33"/>
    </row>
    <row r="41" spans="1:5" ht="24.75" customHeight="1">
      <c r="A41" s="39"/>
      <c r="B41" s="39"/>
      <c r="C41" s="39"/>
      <c r="D41" s="39"/>
      <c r="E41" s="39"/>
    </row>
    <row r="42" spans="1:5" ht="33" customHeight="1">
      <c r="A42" s="41" t="s">
        <v>43</v>
      </c>
      <c r="B42" s="42" t="s">
        <v>44</v>
      </c>
      <c r="C42" s="23" t="s">
        <v>45</v>
      </c>
      <c r="D42" s="43" t="s">
        <v>46</v>
      </c>
      <c r="E42" s="43"/>
    </row>
    <row r="43" spans="1:5" ht="49.5" customHeight="1">
      <c r="A43" s="44" t="s">
        <v>47</v>
      </c>
      <c r="B43" s="45" t="s">
        <v>48</v>
      </c>
      <c r="C43" s="46" t="s">
        <v>49</v>
      </c>
      <c r="D43" s="28" t="s">
        <v>50</v>
      </c>
      <c r="E43" s="28"/>
    </row>
    <row r="44" spans="1:5" ht="24.75" customHeight="1">
      <c r="A44" s="47" t="s">
        <v>51</v>
      </c>
      <c r="B44" s="47"/>
      <c r="C44" s="47"/>
      <c r="D44" s="48" t="s">
        <v>52</v>
      </c>
      <c r="E44" s="48"/>
    </row>
    <row r="45" spans="1:5" ht="24.75" customHeight="1">
      <c r="A45" s="49" t="s">
        <v>53</v>
      </c>
      <c r="B45" s="49"/>
      <c r="C45" s="50"/>
      <c r="D45" s="51" t="s">
        <v>54</v>
      </c>
      <c r="E45" s="51"/>
    </row>
    <row r="46" spans="1:5" ht="24.75" customHeight="1">
      <c r="A46" s="52" t="s">
        <v>55</v>
      </c>
      <c r="B46" s="52"/>
      <c r="C46" s="52"/>
      <c r="D46" s="52"/>
      <c r="E46" s="52"/>
    </row>
    <row r="47" spans="1:5" ht="24.75" customHeight="1">
      <c r="A47" s="53" t="s">
        <v>56</v>
      </c>
      <c r="B47" s="53"/>
      <c r="C47" s="53"/>
      <c r="D47" s="54" t="s">
        <v>57</v>
      </c>
      <c r="E47" s="54"/>
    </row>
    <row r="48" spans="1:5" ht="41.25" customHeight="1">
      <c r="A48" s="53"/>
      <c r="B48" s="53"/>
      <c r="C48" s="53"/>
      <c r="D48" s="55" t="s">
        <v>58</v>
      </c>
      <c r="E48" s="56" t="s">
        <v>59</v>
      </c>
    </row>
    <row r="49" spans="1:5" ht="24.75" customHeight="1">
      <c r="A49" s="57" t="s">
        <v>60</v>
      </c>
      <c r="B49" s="57"/>
      <c r="C49" s="57"/>
      <c r="D49" s="58" t="s">
        <v>61</v>
      </c>
      <c r="E49" s="59">
        <v>4</v>
      </c>
    </row>
    <row r="50" spans="1:5" ht="24.75" customHeight="1">
      <c r="A50" s="60" t="s">
        <v>62</v>
      </c>
      <c r="B50" s="60"/>
      <c r="C50" s="61"/>
      <c r="D50" s="61"/>
      <c r="E50" s="61"/>
    </row>
    <row r="51" spans="1:5" ht="24.75" customHeight="1">
      <c r="A51" s="60" t="s">
        <v>63</v>
      </c>
      <c r="B51" s="62">
        <v>675</v>
      </c>
      <c r="C51" s="61"/>
      <c r="D51" s="61"/>
      <c r="E51" s="61"/>
    </row>
    <row r="52" spans="1:5" ht="24.75" customHeight="1">
      <c r="A52" s="60" t="s">
        <v>64</v>
      </c>
      <c r="B52" s="62">
        <v>775</v>
      </c>
      <c r="C52" s="61"/>
      <c r="D52" s="61"/>
      <c r="E52" s="61"/>
    </row>
    <row r="53" spans="1:5" ht="24.75" customHeight="1">
      <c r="A53" s="60" t="s">
        <v>65</v>
      </c>
      <c r="B53" s="62">
        <f>B51+B52</f>
        <v>1450</v>
      </c>
      <c r="C53" s="61"/>
      <c r="D53" s="61"/>
      <c r="E53" s="61"/>
    </row>
    <row r="54" spans="1:5" ht="23.25" customHeight="1">
      <c r="A54" s="63" t="s">
        <v>66</v>
      </c>
      <c r="B54" s="63"/>
      <c r="C54" s="63"/>
      <c r="D54" s="63"/>
      <c r="E54" s="63"/>
    </row>
    <row r="55" spans="1:5" ht="24" customHeight="1">
      <c r="A55" s="64" t="s">
        <v>67</v>
      </c>
      <c r="B55" s="64"/>
      <c r="C55" s="65"/>
      <c r="D55" s="65"/>
      <c r="E55" s="65"/>
    </row>
    <row r="56" spans="1:5" ht="23.25" customHeight="1">
      <c r="A56" s="66" t="s">
        <v>68</v>
      </c>
      <c r="B56" s="66"/>
      <c r="C56" s="67"/>
      <c r="D56" s="67"/>
      <c r="E56" s="67"/>
    </row>
    <row r="57" spans="1:5" ht="23.25" customHeight="1">
      <c r="A57" s="66" t="s">
        <v>69</v>
      </c>
      <c r="B57" s="66"/>
      <c r="C57" s="68"/>
      <c r="D57" s="69"/>
      <c r="E57" s="70"/>
    </row>
    <row r="58" spans="1:5" ht="24.75" customHeight="1">
      <c r="A58" s="71" t="s">
        <v>70</v>
      </c>
      <c r="B58" s="71"/>
      <c r="C58" s="72"/>
      <c r="D58" s="72"/>
      <c r="E58" s="72"/>
    </row>
    <row r="59" spans="1:5" ht="19.5" customHeight="1">
      <c r="A59" s="73" t="s">
        <v>71</v>
      </c>
      <c r="B59" s="73"/>
      <c r="C59" s="73"/>
      <c r="D59" s="73"/>
      <c r="E59" s="73"/>
    </row>
    <row r="60" spans="1:5" s="76" customFormat="1" ht="19.5" customHeight="1">
      <c r="A60" s="74" t="s">
        <v>72</v>
      </c>
      <c r="B60" s="74"/>
      <c r="C60" s="75" t="s">
        <v>73</v>
      </c>
      <c r="D60" s="75"/>
      <c r="E60" s="75"/>
    </row>
    <row r="61" spans="1:5" ht="26.25" customHeight="1">
      <c r="A61" s="77" t="s">
        <v>74</v>
      </c>
      <c r="B61" s="77"/>
      <c r="C61" s="78"/>
      <c r="D61" s="78"/>
      <c r="E61" s="78"/>
    </row>
    <row r="62" spans="1:5" ht="25.5" customHeight="1">
      <c r="A62" s="79" t="s">
        <v>75</v>
      </c>
      <c r="B62" s="79"/>
      <c r="C62" s="79" t="str">
        <f>"#REF!#REF!+(#REF!#REF!*#REF!#REF!)"</f>
        <v>#REF!#REF!+(#REF!#REF!*#REF!#REF!)</v>
      </c>
      <c r="D62" s="80"/>
      <c r="E62" s="80"/>
    </row>
    <row r="63" spans="1:5" ht="21.75" customHeight="1">
      <c r="A63" s="81" t="s">
        <v>76</v>
      </c>
      <c r="B63" s="81"/>
      <c r="C63" s="81"/>
      <c r="D63" s="82" t="s">
        <v>50</v>
      </c>
      <c r="E63" s="83"/>
    </row>
    <row r="64" spans="1:5" ht="21.75" customHeight="1">
      <c r="A64" s="84" t="s">
        <v>77</v>
      </c>
      <c r="B64" s="84"/>
      <c r="C64" s="85">
        <v>30</v>
      </c>
      <c r="D64" s="85"/>
      <c r="E64" s="85"/>
    </row>
    <row r="65" spans="1:5" ht="21.75" customHeight="1">
      <c r="A65" s="86" t="s">
        <v>78</v>
      </c>
      <c r="B65" s="86"/>
      <c r="C65" s="86"/>
      <c r="D65" s="86"/>
      <c r="E65" s="86"/>
    </row>
    <row r="66" spans="1:5" ht="22.5" customHeight="1">
      <c r="A66" s="86" t="s">
        <v>79</v>
      </c>
      <c r="B66" s="87" t="s">
        <v>80</v>
      </c>
      <c r="C66" s="88" t="s">
        <v>81</v>
      </c>
      <c r="D66" s="89" t="s">
        <v>82</v>
      </c>
      <c r="E66" s="89"/>
    </row>
    <row r="67" spans="1:5" ht="21.75" customHeight="1">
      <c r="A67" s="86" t="s">
        <v>83</v>
      </c>
      <c r="B67" s="86"/>
      <c r="C67" s="90" t="s">
        <v>84</v>
      </c>
      <c r="D67" s="90"/>
      <c r="E67" s="83"/>
    </row>
    <row r="68" spans="1:5" ht="21.75" customHeight="1">
      <c r="A68" s="91" t="s">
        <v>85</v>
      </c>
      <c r="B68" s="87" t="s">
        <v>86</v>
      </c>
      <c r="C68" s="92"/>
      <c r="D68" s="90"/>
      <c r="E68" s="83"/>
    </row>
    <row r="69" spans="1:5" ht="21.75" customHeight="1">
      <c r="A69" s="86" t="s">
        <v>87</v>
      </c>
      <c r="B69" s="93"/>
      <c r="C69" s="23" t="s">
        <v>88</v>
      </c>
      <c r="D69" s="90" t="s">
        <v>89</v>
      </c>
      <c r="E69" s="83"/>
    </row>
    <row r="70" spans="1:5" s="13" customFormat="1" ht="24.75" customHeight="1">
      <c r="A70" s="12" t="s">
        <v>90</v>
      </c>
      <c r="B70" s="12"/>
      <c r="C70" s="12"/>
      <c r="D70" s="12"/>
      <c r="E70" s="12"/>
    </row>
    <row r="71" spans="1:5" s="13" customFormat="1" ht="24.75" customHeight="1">
      <c r="A71" s="94" t="s">
        <v>91</v>
      </c>
      <c r="B71" s="94"/>
      <c r="C71" s="94"/>
      <c r="D71" s="94"/>
      <c r="E71" s="94"/>
    </row>
    <row r="72" spans="1:5" s="13" customFormat="1" ht="24.75" customHeight="1">
      <c r="A72" s="95" t="s">
        <v>92</v>
      </c>
      <c r="B72" s="95"/>
      <c r="C72" s="95"/>
      <c r="D72" s="95"/>
      <c r="E72" s="96"/>
    </row>
    <row r="73" spans="1:5" s="13" customFormat="1" ht="24.75" customHeight="1">
      <c r="A73" s="31" t="s">
        <v>93</v>
      </c>
      <c r="B73" s="31" t="s">
        <v>94</v>
      </c>
      <c r="C73" s="31"/>
      <c r="D73" s="31" t="s">
        <v>95</v>
      </c>
      <c r="E73" s="31"/>
    </row>
    <row r="74" spans="1:5" s="13" customFormat="1" ht="24.75" customHeight="1">
      <c r="A74" s="31"/>
      <c r="B74" s="95"/>
      <c r="C74" s="97"/>
      <c r="D74" s="98"/>
      <c r="E74" s="99"/>
    </row>
    <row r="75" spans="1:5" s="13" customFormat="1" ht="24.75" customHeight="1">
      <c r="A75" s="31"/>
      <c r="B75" s="31"/>
      <c r="C75" s="31"/>
      <c r="D75" s="98"/>
      <c r="E75" s="100"/>
    </row>
    <row r="76" spans="1:5" s="13" customFormat="1" ht="24.75" customHeight="1">
      <c r="A76" s="31" t="s">
        <v>96</v>
      </c>
      <c r="B76" s="31"/>
      <c r="C76" s="31"/>
      <c r="D76" s="31"/>
      <c r="E76" s="31"/>
    </row>
    <row r="77" spans="1:5" s="13" customFormat="1" ht="24.75" customHeight="1">
      <c r="A77" s="101" t="s">
        <v>97</v>
      </c>
      <c r="B77" s="98"/>
      <c r="C77" s="98"/>
      <c r="D77" s="98"/>
      <c r="E77" s="100"/>
    </row>
    <row r="78" spans="1:5" s="13" customFormat="1" ht="24.75" customHeight="1">
      <c r="A78" s="31" t="s">
        <v>98</v>
      </c>
      <c r="B78" s="31"/>
      <c r="C78" s="31"/>
      <c r="D78" s="31"/>
      <c r="E78" s="31"/>
    </row>
    <row r="79" spans="1:5" s="13" customFormat="1" ht="24.75" customHeight="1">
      <c r="A79" s="31" t="s">
        <v>99</v>
      </c>
      <c r="B79" s="31"/>
      <c r="C79" s="102">
        <v>5</v>
      </c>
      <c r="D79" s="31"/>
      <c r="E79" s="31"/>
    </row>
    <row r="80" spans="1:5" s="13" customFormat="1" ht="24.75" customHeight="1">
      <c r="A80" s="31" t="s">
        <v>100</v>
      </c>
      <c r="B80" s="31"/>
      <c r="C80" s="102">
        <v>6</v>
      </c>
      <c r="D80" s="31"/>
      <c r="E80" s="31"/>
    </row>
    <row r="81" spans="1:5" s="13" customFormat="1" ht="24.75" customHeight="1">
      <c r="A81" s="31" t="s">
        <v>101</v>
      </c>
      <c r="B81" s="31"/>
      <c r="C81" s="31"/>
      <c r="D81" s="31"/>
      <c r="E81" s="31"/>
    </row>
    <row r="82" spans="1:5" s="13" customFormat="1" ht="24.75" customHeight="1">
      <c r="A82" s="31" t="s">
        <v>102</v>
      </c>
      <c r="B82" s="31"/>
      <c r="C82" s="31"/>
      <c r="D82" s="31"/>
      <c r="E82" s="31"/>
    </row>
    <row r="83" spans="1:5" s="13" customFormat="1" ht="24.75" customHeight="1">
      <c r="A83" s="31" t="s">
        <v>103</v>
      </c>
      <c r="B83" s="31"/>
      <c r="C83" s="31"/>
      <c r="D83" s="31"/>
      <c r="E83" s="31"/>
    </row>
    <row r="84" spans="1:5" s="13" customFormat="1" ht="23.25">
      <c r="A84" s="103" t="s">
        <v>104</v>
      </c>
      <c r="B84" s="103"/>
      <c r="C84" s="103"/>
      <c r="D84" s="103"/>
      <c r="E84" s="103"/>
    </row>
    <row r="85" spans="1:5" s="13" customFormat="1" ht="24.75" customHeight="1">
      <c r="A85" s="31" t="s">
        <v>105</v>
      </c>
      <c r="B85" s="31"/>
      <c r="C85" s="31"/>
      <c r="D85" s="31"/>
      <c r="E85" s="31"/>
    </row>
    <row r="86" spans="1:5" s="13" customFormat="1" ht="24.75" customHeight="1">
      <c r="A86" s="31" t="s">
        <v>106</v>
      </c>
      <c r="B86" s="31"/>
      <c r="C86" s="31"/>
      <c r="D86" s="31"/>
      <c r="E86" s="31"/>
    </row>
    <row r="87" spans="1:5" s="13" customFormat="1" ht="24.75" customHeight="1">
      <c r="A87" s="31" t="s">
        <v>107</v>
      </c>
      <c r="B87" s="31"/>
      <c r="C87" s="31"/>
      <c r="D87" s="31"/>
      <c r="E87" s="31"/>
    </row>
    <row r="88" spans="1:5" ht="12">
      <c r="A88" s="104"/>
      <c r="B88" s="104"/>
      <c r="C88" s="104"/>
      <c r="D88" s="104"/>
      <c r="E88" s="104"/>
    </row>
    <row r="89" spans="1:5" ht="22.5" customHeight="1">
      <c r="A89" s="104"/>
      <c r="B89" s="104"/>
      <c r="C89" s="104"/>
      <c r="D89" s="104"/>
      <c r="E89" s="104"/>
    </row>
    <row r="90" spans="1:5" ht="24.75" customHeight="1">
      <c r="A90" s="105"/>
      <c r="B90" s="105"/>
      <c r="C90" s="105"/>
      <c r="D90" s="105"/>
      <c r="E90" s="105"/>
    </row>
    <row r="91" spans="1:5" s="106" customFormat="1" ht="24.75" customHeight="1">
      <c r="A91" s="105"/>
      <c r="B91" s="105"/>
      <c r="C91" s="105"/>
      <c r="D91" s="105"/>
      <c r="E91" s="105"/>
    </row>
    <row r="92" spans="1:5" s="106" customFormat="1" ht="24.75" customHeight="1">
      <c r="A92" s="105"/>
      <c r="B92" s="105"/>
      <c r="C92" s="105"/>
      <c r="D92" s="105"/>
      <c r="E92" s="105"/>
    </row>
    <row r="93" spans="1:5" s="106" customFormat="1" ht="24.75" customHeight="1">
      <c r="A93" s="105"/>
      <c r="B93" s="105"/>
      <c r="C93" s="105"/>
      <c r="D93" s="105"/>
      <c r="E93" s="105"/>
    </row>
    <row r="94" spans="1:5" s="106" customFormat="1" ht="24.75" customHeight="1">
      <c r="A94" s="105"/>
      <c r="B94" s="105"/>
      <c r="C94" s="105"/>
      <c r="D94" s="105"/>
      <c r="E94" s="105"/>
    </row>
    <row r="95" spans="1:5" s="106" customFormat="1" ht="24.75" customHeight="1">
      <c r="A95" s="105"/>
      <c r="B95" s="105"/>
      <c r="C95" s="105"/>
      <c r="D95" s="105"/>
      <c r="E95" s="105"/>
    </row>
    <row r="96" spans="1:5" s="106" customFormat="1" ht="24.75" customHeight="1">
      <c r="A96" s="105"/>
      <c r="B96" s="105"/>
      <c r="C96" s="105"/>
      <c r="D96" s="105"/>
      <c r="E96" s="105"/>
    </row>
    <row r="97" spans="1:5" s="106" customFormat="1" ht="24.75" customHeight="1">
      <c r="A97" s="105"/>
      <c r="B97" s="105"/>
      <c r="C97" s="105"/>
      <c r="D97" s="105"/>
      <c r="E97" s="105"/>
    </row>
    <row r="98" spans="1:5" s="106" customFormat="1" ht="24.75" customHeight="1">
      <c r="A98" s="105"/>
      <c r="B98" s="105"/>
      <c r="C98" s="105"/>
      <c r="D98" s="105"/>
      <c r="E98" s="105"/>
    </row>
    <row r="99" spans="1:5" s="106" customFormat="1" ht="24.75" customHeight="1">
      <c r="A99" s="105"/>
      <c r="B99" s="105"/>
      <c r="C99" s="105"/>
      <c r="D99" s="105"/>
      <c r="E99" s="105"/>
    </row>
    <row r="100" spans="1:5" s="106" customFormat="1" ht="24.75" customHeight="1">
      <c r="A100" s="105"/>
      <c r="B100" s="105"/>
      <c r="C100" s="105"/>
      <c r="D100" s="105"/>
      <c r="E100" s="105"/>
    </row>
    <row r="101" spans="1:5" s="106" customFormat="1" ht="24.75" customHeight="1">
      <c r="A101" s="105"/>
      <c r="B101" s="105"/>
      <c r="C101" s="105"/>
      <c r="D101" s="105"/>
      <c r="E101" s="105"/>
    </row>
    <row r="102" spans="1:5" s="106" customFormat="1" ht="24.75" customHeight="1">
      <c r="A102" s="105"/>
      <c r="B102" s="105"/>
      <c r="C102" s="105"/>
      <c r="D102" s="105"/>
      <c r="E102" s="105"/>
    </row>
    <row r="103" spans="1:5" s="106" customFormat="1" ht="24.75" customHeight="1">
      <c r="A103" s="105"/>
      <c r="B103" s="105"/>
      <c r="C103" s="105"/>
      <c r="D103" s="105"/>
      <c r="E103" s="105"/>
    </row>
    <row r="104" spans="1:5" s="106" customFormat="1" ht="24.75" customHeight="1">
      <c r="A104" s="105"/>
      <c r="B104" s="105"/>
      <c r="C104" s="105"/>
      <c r="D104" s="105"/>
      <c r="E104" s="105"/>
    </row>
    <row r="105" spans="1:5" s="106" customFormat="1" ht="24.75" customHeight="1">
      <c r="A105" s="105"/>
      <c r="B105" s="105"/>
      <c r="C105" s="105"/>
      <c r="D105" s="105"/>
      <c r="E105" s="105"/>
    </row>
    <row r="106" spans="1:5" s="106" customFormat="1" ht="24.75" customHeight="1">
      <c r="A106" s="105"/>
      <c r="B106" s="105"/>
      <c r="C106" s="105"/>
      <c r="D106" s="105"/>
      <c r="E106" s="105"/>
    </row>
    <row r="107" spans="1:5" s="106" customFormat="1" ht="24.75" customHeight="1">
      <c r="A107" s="105"/>
      <c r="B107" s="105"/>
      <c r="C107" s="105"/>
      <c r="D107" s="105"/>
      <c r="E107" s="105"/>
    </row>
    <row r="108" spans="1:5" s="106" customFormat="1" ht="24.75" customHeight="1">
      <c r="A108" s="105"/>
      <c r="B108" s="105"/>
      <c r="C108" s="105"/>
      <c r="D108" s="105"/>
      <c r="E108" s="105"/>
    </row>
    <row r="109" spans="1:5" s="106" customFormat="1" ht="24.75" customHeight="1">
      <c r="A109" s="105"/>
      <c r="B109" s="105"/>
      <c r="C109" s="105"/>
      <c r="D109" s="105"/>
      <c r="E109" s="105"/>
    </row>
    <row r="110" spans="1:5" s="106" customFormat="1" ht="24.75" customHeight="1">
      <c r="A110" s="105"/>
      <c r="B110" s="105"/>
      <c r="C110" s="105"/>
      <c r="D110" s="105"/>
      <c r="E110" s="105"/>
    </row>
    <row r="111" spans="1:5" s="106" customFormat="1" ht="24.75" customHeight="1">
      <c r="A111" s="107"/>
      <c r="B111" s="107"/>
      <c r="C111" s="107"/>
      <c r="D111" s="107"/>
      <c r="E111" s="107"/>
    </row>
    <row r="112" spans="1:5" s="13" customFormat="1" ht="24.75" customHeight="1">
      <c r="A112" s="104"/>
      <c r="B112" s="104"/>
      <c r="C112" s="104"/>
      <c r="D112" s="104"/>
      <c r="E112" s="104"/>
    </row>
    <row r="113" spans="1:5" ht="24.75" customHeight="1">
      <c r="A113" s="104"/>
      <c r="B113" s="104"/>
      <c r="C113" s="104"/>
      <c r="D113" s="104"/>
      <c r="E113" s="104"/>
    </row>
    <row r="114" spans="1:5" ht="21" customHeight="1">
      <c r="A114" s="104"/>
      <c r="B114" s="104"/>
      <c r="C114" s="104"/>
      <c r="D114" s="104"/>
      <c r="E114" s="104"/>
    </row>
    <row r="115" spans="1:5" ht="21" customHeight="1">
      <c r="A115" s="104"/>
      <c r="B115" s="104"/>
      <c r="C115" s="104"/>
      <c r="D115" s="104"/>
      <c r="E115" s="104"/>
    </row>
    <row r="116" spans="1:5" ht="18.75" customHeight="1">
      <c r="A116" s="104"/>
      <c r="B116" s="104"/>
      <c r="C116" s="104"/>
      <c r="D116" s="104"/>
      <c r="E116" s="104"/>
    </row>
    <row r="117" spans="1:5" ht="22.5" customHeight="1">
      <c r="A117" s="104"/>
      <c r="B117" s="104"/>
      <c r="C117" s="104"/>
      <c r="D117" s="104"/>
      <c r="E117" s="104"/>
    </row>
    <row r="118" spans="1:5" ht="24" customHeight="1">
      <c r="A118" s="104"/>
      <c r="B118" s="104"/>
      <c r="C118" s="104"/>
      <c r="D118" s="104"/>
      <c r="E118" s="104"/>
    </row>
    <row r="119" spans="1:5" ht="12">
      <c r="A119" s="104"/>
      <c r="B119" s="104"/>
      <c r="C119" s="104"/>
      <c r="D119" s="104"/>
      <c r="E119" s="104"/>
    </row>
    <row r="120" spans="1:5" ht="12">
      <c r="A120" s="104"/>
      <c r="B120" s="104"/>
      <c r="C120" s="104"/>
      <c r="D120" s="104"/>
      <c r="E120" s="104"/>
    </row>
    <row r="121" spans="1:5" ht="23.25" customHeight="1">
      <c r="A121" s="104"/>
      <c r="B121" s="104"/>
      <c r="C121" s="104"/>
      <c r="D121" s="104"/>
      <c r="E121" s="104"/>
    </row>
    <row r="122" spans="1:5" ht="12">
      <c r="A122" s="104"/>
      <c r="B122" s="104"/>
      <c r="C122" s="104"/>
      <c r="D122" s="104"/>
      <c r="E122" s="104"/>
    </row>
    <row r="123" spans="1:5" ht="12">
      <c r="A123" s="104"/>
      <c r="B123" s="104"/>
      <c r="C123" s="104"/>
      <c r="D123" s="104"/>
      <c r="E123" s="104"/>
    </row>
    <row r="124" spans="1:5" ht="12">
      <c r="A124" s="104"/>
      <c r="B124" s="104"/>
      <c r="C124" s="104"/>
      <c r="D124" s="104"/>
      <c r="E124" s="104"/>
    </row>
    <row r="125" spans="1:5" ht="12">
      <c r="A125" s="104"/>
      <c r="B125" s="104"/>
      <c r="C125" s="104"/>
      <c r="D125" s="104"/>
      <c r="E125" s="104"/>
    </row>
    <row r="126" spans="1:5" ht="12">
      <c r="A126" s="104"/>
      <c r="B126" s="104"/>
      <c r="C126" s="104"/>
      <c r="D126" s="104"/>
      <c r="E126" s="104"/>
    </row>
    <row r="127" spans="1:5" ht="12">
      <c r="A127" s="104"/>
      <c r="B127" s="104"/>
      <c r="C127" s="104"/>
      <c r="D127" s="104"/>
      <c r="E127" s="104"/>
    </row>
    <row r="128" spans="1:5" ht="12">
      <c r="A128" s="104"/>
      <c r="B128" s="104"/>
      <c r="C128" s="104"/>
      <c r="D128" s="104"/>
      <c r="E128" s="104"/>
    </row>
    <row r="129" spans="1:5" ht="12">
      <c r="A129" s="104"/>
      <c r="B129" s="104"/>
      <c r="C129" s="104"/>
      <c r="D129" s="104"/>
      <c r="E129" s="104"/>
    </row>
    <row r="130" spans="1:5" ht="12">
      <c r="A130" s="104"/>
      <c r="B130" s="104"/>
      <c r="C130" s="104"/>
      <c r="D130" s="104"/>
      <c r="E130" s="104"/>
    </row>
    <row r="131" spans="1:5" ht="12">
      <c r="A131" s="104"/>
      <c r="B131" s="104"/>
      <c r="C131" s="104"/>
      <c r="D131" s="104"/>
      <c r="E131" s="104"/>
    </row>
    <row r="132" spans="1:5" ht="12">
      <c r="A132" s="104"/>
      <c r="B132" s="104"/>
      <c r="C132" s="104"/>
      <c r="D132" s="104"/>
      <c r="E132" s="104"/>
    </row>
    <row r="133" spans="1:5" ht="12">
      <c r="A133" s="104"/>
      <c r="B133" s="104"/>
      <c r="C133" s="104"/>
      <c r="D133" s="104"/>
      <c r="E133" s="104"/>
    </row>
    <row r="134" spans="1:5" ht="12">
      <c r="A134" s="104"/>
      <c r="B134" s="104"/>
      <c r="C134" s="104"/>
      <c r="D134" s="104"/>
      <c r="E134" s="104"/>
    </row>
    <row r="135" spans="1:5" ht="12">
      <c r="A135" s="104"/>
      <c r="B135" s="104"/>
      <c r="C135" s="104"/>
      <c r="D135" s="104"/>
      <c r="E135" s="104"/>
    </row>
    <row r="136" spans="1:5" ht="12">
      <c r="A136" s="104"/>
      <c r="B136" s="104"/>
      <c r="C136" s="104"/>
      <c r="D136" s="104"/>
      <c r="E136" s="104"/>
    </row>
    <row r="137" spans="1:5" ht="12">
      <c r="A137" s="104"/>
      <c r="B137" s="104"/>
      <c r="C137" s="104"/>
      <c r="D137" s="104"/>
      <c r="E137" s="104"/>
    </row>
    <row r="138" spans="1:5" ht="12">
      <c r="A138" s="104"/>
      <c r="B138" s="104"/>
      <c r="C138" s="104"/>
      <c r="D138" s="104"/>
      <c r="E138" s="104"/>
    </row>
    <row r="139" spans="1:5" ht="12">
      <c r="A139" s="104"/>
      <c r="B139" s="104"/>
      <c r="C139" s="104"/>
      <c r="D139" s="104"/>
      <c r="E139" s="104"/>
    </row>
    <row r="140" spans="1:5" ht="12">
      <c r="A140" s="104"/>
      <c r="B140" s="104"/>
      <c r="C140" s="104"/>
      <c r="D140" s="104"/>
      <c r="E140" s="104"/>
    </row>
    <row r="141" spans="1:5" ht="12">
      <c r="A141" s="104"/>
      <c r="B141" s="104"/>
      <c r="C141" s="104"/>
      <c r="D141" s="104"/>
      <c r="E141" s="104"/>
    </row>
    <row r="142" spans="1:5" ht="12">
      <c r="A142" s="104"/>
      <c r="B142" s="104"/>
      <c r="C142" s="104"/>
      <c r="D142" s="104"/>
      <c r="E142" s="104"/>
    </row>
    <row r="143" spans="1:5" ht="12">
      <c r="A143" s="104"/>
      <c r="B143" s="104"/>
      <c r="C143" s="104"/>
      <c r="D143" s="104"/>
      <c r="E143" s="104"/>
    </row>
    <row r="144" spans="1:5" ht="12">
      <c r="A144" s="104"/>
      <c r="B144" s="104"/>
      <c r="C144" s="104"/>
      <c r="D144" s="104"/>
      <c r="E144" s="104"/>
    </row>
    <row r="145" spans="1:5" ht="12">
      <c r="A145" s="104"/>
      <c r="B145" s="104"/>
      <c r="C145" s="104"/>
      <c r="D145" s="104"/>
      <c r="E145" s="104"/>
    </row>
    <row r="146" spans="1:5" ht="12">
      <c r="A146" s="104"/>
      <c r="B146" s="104"/>
      <c r="C146" s="104"/>
      <c r="D146" s="104"/>
      <c r="E146" s="104"/>
    </row>
    <row r="147" spans="1:5" ht="12">
      <c r="A147" s="104"/>
      <c r="B147" s="104"/>
      <c r="C147" s="104"/>
      <c r="D147" s="104"/>
      <c r="E147" s="104"/>
    </row>
    <row r="148" spans="1:5" ht="12">
      <c r="A148" s="104"/>
      <c r="B148" s="104"/>
      <c r="C148" s="104"/>
      <c r="D148" s="104"/>
      <c r="E148" s="104"/>
    </row>
    <row r="149" spans="1:5" ht="12">
      <c r="A149" s="104"/>
      <c r="B149" s="104"/>
      <c r="C149" s="104"/>
      <c r="D149" s="104"/>
      <c r="E149" s="104"/>
    </row>
    <row r="150" spans="1:5" ht="12">
      <c r="A150" s="104"/>
      <c r="B150" s="104"/>
      <c r="C150" s="104"/>
      <c r="D150" s="104"/>
      <c r="E150" s="104"/>
    </row>
    <row r="151" spans="1:5" ht="12">
      <c r="A151" s="104"/>
      <c r="B151" s="104"/>
      <c r="C151" s="104"/>
      <c r="D151" s="104"/>
      <c r="E151" s="104"/>
    </row>
    <row r="152" spans="1:5" ht="12">
      <c r="A152" s="104"/>
      <c r="B152" s="104"/>
      <c r="C152" s="104"/>
      <c r="D152" s="104"/>
      <c r="E152" s="104"/>
    </row>
    <row r="153" spans="1:5" ht="12">
      <c r="A153" s="104"/>
      <c r="B153" s="104"/>
      <c r="C153" s="104"/>
      <c r="D153" s="104"/>
      <c r="E153" s="104"/>
    </row>
    <row r="154" spans="1:5" ht="12">
      <c r="A154" s="104"/>
      <c r="B154" s="104"/>
      <c r="C154" s="104"/>
      <c r="D154" s="104"/>
      <c r="E154" s="104"/>
    </row>
    <row r="155" spans="1:5" ht="12">
      <c r="A155" s="104"/>
      <c r="B155" s="104"/>
      <c r="C155" s="104"/>
      <c r="D155" s="104"/>
      <c r="E155" s="104"/>
    </row>
    <row r="156" spans="1:5" ht="12">
      <c r="A156" s="104"/>
      <c r="B156" s="104"/>
      <c r="C156" s="104"/>
      <c r="D156" s="104"/>
      <c r="E156" s="104"/>
    </row>
    <row r="157" spans="1:5" ht="12">
      <c r="A157" s="104"/>
      <c r="B157" s="104"/>
      <c r="C157" s="104"/>
      <c r="D157" s="104"/>
      <c r="E157" s="104"/>
    </row>
    <row r="158" spans="1:5" ht="12">
      <c r="A158" s="104"/>
      <c r="B158" s="104"/>
      <c r="C158" s="104"/>
      <c r="D158" s="104"/>
      <c r="E158" s="104"/>
    </row>
    <row r="159" spans="1:5" ht="12">
      <c r="A159" s="104"/>
      <c r="B159" s="104"/>
      <c r="C159" s="104"/>
      <c r="D159" s="104"/>
      <c r="E159" s="104"/>
    </row>
    <row r="160" spans="1:5" ht="12">
      <c r="A160" s="104"/>
      <c r="B160" s="104"/>
      <c r="C160" s="104"/>
      <c r="D160" s="104"/>
      <c r="E160" s="104"/>
    </row>
    <row r="161" spans="1:5" ht="12">
      <c r="A161" s="104"/>
      <c r="B161" s="104"/>
      <c r="C161" s="104"/>
      <c r="D161" s="104"/>
      <c r="E161" s="104"/>
    </row>
    <row r="162" spans="1:5" ht="12">
      <c r="A162" s="104"/>
      <c r="B162" s="104"/>
      <c r="C162" s="104"/>
      <c r="D162" s="104"/>
      <c r="E162" s="104"/>
    </row>
    <row r="163" spans="1:5" ht="12">
      <c r="A163" s="104"/>
      <c r="B163" s="104"/>
      <c r="C163" s="104"/>
      <c r="D163" s="104"/>
      <c r="E163" s="104"/>
    </row>
    <row r="164" spans="1:5" ht="12">
      <c r="A164" s="104"/>
      <c r="B164" s="104"/>
      <c r="C164" s="104"/>
      <c r="D164" s="104"/>
      <c r="E164" s="104"/>
    </row>
    <row r="165" spans="1:5" ht="12">
      <c r="A165" s="104"/>
      <c r="B165" s="104"/>
      <c r="C165" s="104"/>
      <c r="D165" s="104"/>
      <c r="E165" s="104"/>
    </row>
    <row r="166" spans="1:5" ht="12">
      <c r="A166" s="104"/>
      <c r="B166" s="104"/>
      <c r="C166" s="104"/>
      <c r="D166" s="104"/>
      <c r="E166" s="104"/>
    </row>
    <row r="167" spans="1:5" ht="12">
      <c r="A167" s="104"/>
      <c r="B167" s="104"/>
      <c r="C167" s="104"/>
      <c r="D167" s="104"/>
      <c r="E167" s="104"/>
    </row>
    <row r="168" spans="1:5" ht="12">
      <c r="A168" s="104"/>
      <c r="B168" s="104"/>
      <c r="C168" s="104"/>
      <c r="D168" s="104"/>
      <c r="E168" s="104"/>
    </row>
    <row r="169" spans="1:5" ht="12">
      <c r="A169" s="104"/>
      <c r="B169" s="104"/>
      <c r="C169" s="104"/>
      <c r="D169" s="104"/>
      <c r="E169" s="104"/>
    </row>
    <row r="170" spans="1:5" ht="12">
      <c r="A170" s="104"/>
      <c r="B170" s="104"/>
      <c r="C170" s="104"/>
      <c r="D170" s="104"/>
      <c r="E170" s="104"/>
    </row>
    <row r="171" spans="1:5" ht="12">
      <c r="A171" s="104"/>
      <c r="B171" s="104"/>
      <c r="C171" s="104"/>
      <c r="D171" s="104"/>
      <c r="E171" s="104"/>
    </row>
  </sheetData>
  <mergeCells count="78">
    <mergeCell ref="B4:D4"/>
    <mergeCell ref="A9:E9"/>
    <mergeCell ref="A10:E10"/>
    <mergeCell ref="B11:E11"/>
    <mergeCell ref="B12:E12"/>
    <mergeCell ref="A13:E13"/>
    <mergeCell ref="A16:B16"/>
    <mergeCell ref="C16:E16"/>
    <mergeCell ref="A17:B17"/>
    <mergeCell ref="C17:E17"/>
    <mergeCell ref="A18:E18"/>
    <mergeCell ref="A19:D19"/>
    <mergeCell ref="A20:E20"/>
    <mergeCell ref="A25:E25"/>
    <mergeCell ref="A27:E27"/>
    <mergeCell ref="B28:E28"/>
    <mergeCell ref="B29:E29"/>
    <mergeCell ref="B30:C30"/>
    <mergeCell ref="B31:D31"/>
    <mergeCell ref="A32:E32"/>
    <mergeCell ref="A33:E33"/>
    <mergeCell ref="A34:E34"/>
    <mergeCell ref="A35:E35"/>
    <mergeCell ref="A36:E36"/>
    <mergeCell ref="A37:E37"/>
    <mergeCell ref="A38:E38"/>
    <mergeCell ref="A39:B39"/>
    <mergeCell ref="A40:E40"/>
    <mergeCell ref="A41:E41"/>
    <mergeCell ref="D42:E42"/>
    <mergeCell ref="A44:C44"/>
    <mergeCell ref="D44:E44"/>
    <mergeCell ref="A45:B45"/>
    <mergeCell ref="D45:E45"/>
    <mergeCell ref="A46:E46"/>
    <mergeCell ref="A47:C48"/>
    <mergeCell ref="D47:E47"/>
    <mergeCell ref="A49:C49"/>
    <mergeCell ref="A50:B50"/>
    <mergeCell ref="C50:E50"/>
    <mergeCell ref="A54:E54"/>
    <mergeCell ref="A55:B55"/>
    <mergeCell ref="C55:E55"/>
    <mergeCell ref="A56:B56"/>
    <mergeCell ref="C56:E56"/>
    <mergeCell ref="A57:B57"/>
    <mergeCell ref="A58:B58"/>
    <mergeCell ref="C58:E58"/>
    <mergeCell ref="A59:E59"/>
    <mergeCell ref="A60:B60"/>
    <mergeCell ref="C60:E60"/>
    <mergeCell ref="A61:B61"/>
    <mergeCell ref="C61:E61"/>
    <mergeCell ref="A62:C62"/>
    <mergeCell ref="D62:E62"/>
    <mergeCell ref="A63:C63"/>
    <mergeCell ref="A64:B64"/>
    <mergeCell ref="C64:E64"/>
    <mergeCell ref="A65:E65"/>
    <mergeCell ref="D66:E66"/>
    <mergeCell ref="A67:B67"/>
    <mergeCell ref="A70:E70"/>
    <mergeCell ref="A71:E71"/>
    <mergeCell ref="A72:D72"/>
    <mergeCell ref="B73:C73"/>
    <mergeCell ref="D73:E73"/>
    <mergeCell ref="B75:C75"/>
    <mergeCell ref="A76:E76"/>
    <mergeCell ref="A78:E78"/>
    <mergeCell ref="A79:B79"/>
    <mergeCell ref="A80:B80"/>
    <mergeCell ref="A81:E81"/>
    <mergeCell ref="A82:E82"/>
    <mergeCell ref="A83:E83"/>
    <mergeCell ref="A84:E84"/>
    <mergeCell ref="A85:E85"/>
    <mergeCell ref="A86:E86"/>
    <mergeCell ref="A87:E87"/>
  </mergeCells>
  <hyperlinks>
    <hyperlink ref="H14" r:id="rId1" display="   "/>
    <hyperlink ref="D69" r:id="rId2" display="jcontreras@cenditel.gob.ve"/>
  </hyperlinks>
  <printOptions horizontalCentered="1"/>
  <pageMargins left="0.7479166666666667" right="0.7479166666666667" top="0.5902777777777778" bottom="0.39375" header="0.5118055555555555" footer="0.5118055555555555"/>
  <pageSetup fitToHeight="2" fitToWidth="1" horizontalDpi="300" verticalDpi="300" orientation="portrait" pageOrder="overThenDown"/>
  <rowBreaks count="1" manualBreakCount="1">
    <brk id="69" max="25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="85" zoomScaleNormal="85" workbookViewId="0" topLeftCell="C7">
      <selection activeCell="G21" activeCellId="1" sqref="T61:T66 G21"/>
    </sheetView>
  </sheetViews>
  <sheetFormatPr defaultColWidth="11.421875" defaultRowHeight="12.75"/>
  <cols>
    <col min="1" max="1" width="14.7109375" style="108" customWidth="1"/>
    <col min="2" max="2" width="33.8515625" style="108" customWidth="1"/>
    <col min="3" max="3" width="28.8515625" style="108" customWidth="1"/>
    <col min="4" max="4" width="12.28125" style="108" customWidth="1"/>
    <col min="5" max="5" width="14.8515625" style="108" customWidth="1"/>
    <col min="6" max="6" width="19.57421875" style="108" customWidth="1"/>
    <col min="7" max="7" width="12.140625" style="108" customWidth="1"/>
    <col min="8" max="9" width="9.421875" style="108" customWidth="1"/>
    <col min="10" max="10" width="20.8515625" style="108" customWidth="1"/>
    <col min="11" max="11" width="19.00390625" style="108" customWidth="1"/>
    <col min="12" max="16384" width="11.421875" style="108" customWidth="1"/>
  </cols>
  <sheetData>
    <row r="1" spans="1:12" ht="14.25">
      <c r="A1" s="109"/>
      <c r="B1" s="110"/>
      <c r="C1" s="110"/>
      <c r="D1" s="110"/>
      <c r="E1" s="110"/>
      <c r="F1" s="110"/>
      <c r="G1" s="110"/>
      <c r="H1" s="110"/>
      <c r="I1" s="110"/>
      <c r="J1" s="111"/>
      <c r="K1" s="112"/>
      <c r="L1" s="113"/>
    </row>
    <row r="2" spans="1:12" ht="14.25">
      <c r="A2" s="114"/>
      <c r="B2" s="115"/>
      <c r="C2" s="115"/>
      <c r="D2" s="115"/>
      <c r="E2" s="115"/>
      <c r="F2" s="115"/>
      <c r="G2" s="115"/>
      <c r="H2" s="115"/>
      <c r="I2" s="115"/>
      <c r="J2" s="113"/>
      <c r="K2" s="116"/>
      <c r="L2" s="113"/>
    </row>
    <row r="3" spans="1:12" ht="14.25">
      <c r="A3" s="114"/>
      <c r="B3" s="115"/>
      <c r="C3" s="115"/>
      <c r="D3" s="115"/>
      <c r="E3" s="115"/>
      <c r="F3" s="115"/>
      <c r="G3" s="115"/>
      <c r="H3" s="115"/>
      <c r="I3" s="115"/>
      <c r="J3" s="113"/>
      <c r="K3" s="116"/>
      <c r="L3" s="113"/>
    </row>
    <row r="4" spans="1:12" ht="14.25">
      <c r="A4" s="114"/>
      <c r="B4" s="115"/>
      <c r="C4" s="115"/>
      <c r="D4" s="115"/>
      <c r="E4" s="115"/>
      <c r="F4" s="115"/>
      <c r="G4" s="115"/>
      <c r="H4" s="115"/>
      <c r="I4" s="115"/>
      <c r="J4" s="113"/>
      <c r="K4" s="116"/>
      <c r="L4" s="113"/>
    </row>
    <row r="5" spans="1:12" ht="14.25">
      <c r="A5" s="117"/>
      <c r="B5" s="115"/>
      <c r="C5" s="115"/>
      <c r="D5" s="115"/>
      <c r="E5" s="118"/>
      <c r="F5" s="115"/>
      <c r="G5" s="115"/>
      <c r="H5" s="115"/>
      <c r="I5" s="115"/>
      <c r="J5" s="119"/>
      <c r="K5" s="120"/>
      <c r="L5" s="119"/>
    </row>
    <row r="6" spans="1:12" ht="14.25">
      <c r="A6" s="114"/>
      <c r="B6" s="115"/>
      <c r="C6" s="115"/>
      <c r="D6" s="115"/>
      <c r="E6" s="115"/>
      <c r="F6" s="115"/>
      <c r="G6" s="115"/>
      <c r="H6" s="115"/>
      <c r="I6" s="115"/>
      <c r="J6" s="113"/>
      <c r="K6" s="116"/>
      <c r="L6" s="113"/>
    </row>
    <row r="7" spans="1:12" ht="14.25">
      <c r="A7" s="114"/>
      <c r="B7" s="115"/>
      <c r="C7" s="115"/>
      <c r="D7" s="115"/>
      <c r="E7" s="115"/>
      <c r="F7" s="115"/>
      <c r="G7" s="115"/>
      <c r="H7" s="115"/>
      <c r="I7" s="115"/>
      <c r="J7" s="113"/>
      <c r="K7" s="116"/>
      <c r="L7" s="113"/>
    </row>
    <row r="8" spans="1:12" ht="12">
      <c r="A8" s="121"/>
      <c r="B8" s="122"/>
      <c r="C8" s="122"/>
      <c r="D8" s="122"/>
      <c r="E8" s="122"/>
      <c r="F8" s="122"/>
      <c r="G8" s="122"/>
      <c r="H8" s="122"/>
      <c r="I8" s="122"/>
      <c r="J8" s="123"/>
      <c r="K8" s="124"/>
      <c r="L8" s="125"/>
    </row>
    <row r="9" spans="1:11" ht="18" customHeight="1">
      <c r="A9" s="126" t="s">
        <v>108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1:11" ht="22.5" customHeight="1">
      <c r="A10" s="127" t="s">
        <v>109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ht="18" customHeight="1">
      <c r="A11" s="128" t="s">
        <v>110</v>
      </c>
      <c r="B11" s="128" t="s">
        <v>111</v>
      </c>
      <c r="C11" s="128" t="s">
        <v>112</v>
      </c>
      <c r="D11" s="129" t="s">
        <v>113</v>
      </c>
      <c r="E11" s="129"/>
      <c r="F11" s="129"/>
      <c r="G11" s="128" t="s">
        <v>114</v>
      </c>
      <c r="H11" s="128"/>
      <c r="I11" s="128"/>
      <c r="J11" s="130" t="s">
        <v>115</v>
      </c>
      <c r="K11" s="130"/>
    </row>
    <row r="12" spans="1:12" ht="53.25" customHeight="1">
      <c r="A12" s="128"/>
      <c r="B12" s="128"/>
      <c r="C12" s="128"/>
      <c r="D12" s="131" t="s">
        <v>116</v>
      </c>
      <c r="E12" s="131"/>
      <c r="F12" s="128" t="s">
        <v>117</v>
      </c>
      <c r="G12" s="128"/>
      <c r="H12" s="128"/>
      <c r="I12" s="128"/>
      <c r="J12" s="132" t="s">
        <v>58</v>
      </c>
      <c r="K12" s="133" t="s">
        <v>59</v>
      </c>
      <c r="L12" s="134"/>
    </row>
    <row r="13" spans="1:11" ht="57">
      <c r="A13" s="135"/>
      <c r="B13" s="136" t="s">
        <v>118</v>
      </c>
      <c r="C13" s="137" t="s">
        <v>119</v>
      </c>
      <c r="D13" s="138" t="s">
        <v>120</v>
      </c>
      <c r="E13" s="138"/>
      <c r="F13" s="139" t="s">
        <v>121</v>
      </c>
      <c r="G13" s="140" t="s">
        <v>122</v>
      </c>
      <c r="H13" s="140"/>
      <c r="I13" s="140"/>
      <c r="J13" s="141" t="s">
        <v>123</v>
      </c>
      <c r="K13" s="142">
        <v>2</v>
      </c>
    </row>
    <row r="14" spans="1:11" ht="23.25">
      <c r="A14" s="143"/>
      <c r="B14" s="136" t="s">
        <v>124</v>
      </c>
      <c r="C14" s="137" t="s">
        <v>125</v>
      </c>
      <c r="D14" s="138" t="s">
        <v>120</v>
      </c>
      <c r="E14" s="138"/>
      <c r="F14" s="139" t="s">
        <v>121</v>
      </c>
      <c r="G14" s="144" t="s">
        <v>126</v>
      </c>
      <c r="H14" s="144"/>
      <c r="I14" s="144"/>
      <c r="J14" s="141" t="s">
        <v>127</v>
      </c>
      <c r="K14" s="142">
        <v>80</v>
      </c>
    </row>
    <row r="15" spans="1:11" ht="34.5">
      <c r="A15" s="143"/>
      <c r="B15" s="136" t="s">
        <v>128</v>
      </c>
      <c r="C15" s="137" t="s">
        <v>125</v>
      </c>
      <c r="D15" s="138" t="s">
        <v>120</v>
      </c>
      <c r="E15" s="138"/>
      <c r="F15" s="139" t="s">
        <v>121</v>
      </c>
      <c r="G15" s="145" t="s">
        <v>129</v>
      </c>
      <c r="H15" s="145"/>
      <c r="I15" s="145"/>
      <c r="J15" s="141" t="s">
        <v>123</v>
      </c>
      <c r="K15" s="142">
        <v>3</v>
      </c>
    </row>
    <row r="16" spans="1:11" ht="34.5">
      <c r="A16" s="143"/>
      <c r="B16" s="136" t="s">
        <v>130</v>
      </c>
      <c r="C16" s="137" t="s">
        <v>131</v>
      </c>
      <c r="D16" s="138" t="s">
        <v>120</v>
      </c>
      <c r="E16" s="138"/>
      <c r="F16" s="139" t="s">
        <v>121</v>
      </c>
      <c r="G16" s="145" t="s">
        <v>132</v>
      </c>
      <c r="H16" s="145"/>
      <c r="I16" s="145"/>
      <c r="J16" s="146" t="s">
        <v>133</v>
      </c>
      <c r="K16" s="147">
        <v>1</v>
      </c>
    </row>
    <row r="17" spans="1:11" ht="19.5" customHeight="1">
      <c r="A17" s="148" t="s">
        <v>134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</row>
    <row r="18" spans="1:11" ht="19.5" customHeight="1">
      <c r="A18" s="128" t="s">
        <v>135</v>
      </c>
      <c r="B18" s="131" t="s">
        <v>136</v>
      </c>
      <c r="C18" s="128" t="s">
        <v>137</v>
      </c>
      <c r="D18" s="149" t="s">
        <v>138</v>
      </c>
      <c r="E18" s="149"/>
      <c r="F18" s="149"/>
      <c r="G18" s="149"/>
      <c r="H18" s="149"/>
      <c r="I18" s="149"/>
      <c r="J18" s="128">
        <v>2009</v>
      </c>
      <c r="K18" s="133" t="s">
        <v>139</v>
      </c>
    </row>
    <row r="19" spans="1:11" ht="33.75" customHeight="1">
      <c r="A19" s="128"/>
      <c r="B19" s="131"/>
      <c r="C19" s="128"/>
      <c r="D19" s="128" t="s">
        <v>140</v>
      </c>
      <c r="E19" s="128" t="s">
        <v>141</v>
      </c>
      <c r="F19" s="128" t="s">
        <v>142</v>
      </c>
      <c r="G19" s="128" t="s">
        <v>143</v>
      </c>
      <c r="H19" s="131" t="s">
        <v>144</v>
      </c>
      <c r="I19" s="131"/>
      <c r="J19" s="128"/>
      <c r="K19" s="133"/>
    </row>
    <row r="20" spans="1:11" s="157" customFormat="1" ht="45.75">
      <c r="A20" s="150"/>
      <c r="B20" s="136" t="s">
        <v>145</v>
      </c>
      <c r="C20" s="151"/>
      <c r="D20" s="152"/>
      <c r="E20" s="153">
        <v>1</v>
      </c>
      <c r="F20" s="153"/>
      <c r="G20" s="153">
        <v>1</v>
      </c>
      <c r="H20" s="154">
        <f>SUM(D20:G20)</f>
        <v>2</v>
      </c>
      <c r="I20" s="154"/>
      <c r="J20" s="155"/>
      <c r="K20" s="156"/>
    </row>
    <row r="21" spans="1:11" s="157" customFormat="1" ht="24">
      <c r="A21" s="150"/>
      <c r="B21" s="136" t="s">
        <v>124</v>
      </c>
      <c r="C21" s="151"/>
      <c r="D21" s="152"/>
      <c r="E21" s="154">
        <v>40</v>
      </c>
      <c r="F21" s="153"/>
      <c r="G21" s="153">
        <v>40</v>
      </c>
      <c r="H21" s="154">
        <f>SUM(D21:G21)</f>
        <v>80</v>
      </c>
      <c r="I21" s="154"/>
      <c r="J21" s="155"/>
      <c r="K21" s="156"/>
    </row>
    <row r="22" spans="1:11" s="157" customFormat="1" ht="34.5">
      <c r="A22" s="150"/>
      <c r="B22" s="136" t="s">
        <v>128</v>
      </c>
      <c r="C22" s="151"/>
      <c r="D22" s="152"/>
      <c r="E22" s="153">
        <v>1</v>
      </c>
      <c r="F22" s="153">
        <v>1</v>
      </c>
      <c r="G22" s="153">
        <v>1</v>
      </c>
      <c r="H22" s="154">
        <f>SUM(D22:G22)</f>
        <v>3</v>
      </c>
      <c r="I22" s="154"/>
      <c r="J22" s="155"/>
      <c r="K22" s="156"/>
    </row>
    <row r="23" spans="1:11" ht="23.25">
      <c r="A23" s="158"/>
      <c r="B23" s="136" t="s">
        <v>130</v>
      </c>
      <c r="C23" s="158"/>
      <c r="D23" s="159"/>
      <c r="E23" s="159"/>
      <c r="F23" s="159"/>
      <c r="G23" s="159">
        <v>1</v>
      </c>
      <c r="H23" s="160">
        <f>SUM(D23:G23)</f>
        <v>1</v>
      </c>
      <c r="I23" s="160"/>
      <c r="J23" s="160"/>
      <c r="K23" s="160"/>
    </row>
  </sheetData>
  <mergeCells count="29">
    <mergeCell ref="A9:K9"/>
    <mergeCell ref="A10:K10"/>
    <mergeCell ref="A11:A12"/>
    <mergeCell ref="B11:B12"/>
    <mergeCell ref="C11:C12"/>
    <mergeCell ref="D11:F11"/>
    <mergeCell ref="G11:I12"/>
    <mergeCell ref="J11:K11"/>
    <mergeCell ref="D12:E12"/>
    <mergeCell ref="D13:E13"/>
    <mergeCell ref="G13:I13"/>
    <mergeCell ref="D14:E14"/>
    <mergeCell ref="G14:I14"/>
    <mergeCell ref="D15:E15"/>
    <mergeCell ref="G15:I15"/>
    <mergeCell ref="D16:E16"/>
    <mergeCell ref="G16:I16"/>
    <mergeCell ref="A17:K17"/>
    <mergeCell ref="A18:A19"/>
    <mergeCell ref="B18:B19"/>
    <mergeCell ref="C18:C19"/>
    <mergeCell ref="D18:I18"/>
    <mergeCell ref="J18:J19"/>
    <mergeCell ref="K18:K19"/>
    <mergeCell ref="H19:I19"/>
    <mergeCell ref="H20:I20"/>
    <mergeCell ref="H21:I21"/>
    <mergeCell ref="H22:I22"/>
    <mergeCell ref="H23:I23"/>
  </mergeCells>
  <printOptions horizontalCentered="1" verticalCentered="1"/>
  <pageMargins left="0.7479166666666667" right="0.7479166666666667" top="0.39375" bottom="0.39375" header="0.5118055555555555" footer="0.5118055555555555"/>
  <pageSetup horizontalDpi="300" verticalDpi="300" orientation="landscape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="85" zoomScaleNormal="85" workbookViewId="0" topLeftCell="A28">
      <selection activeCell="F43" activeCellId="1" sqref="T61:T66 F43"/>
    </sheetView>
  </sheetViews>
  <sheetFormatPr defaultColWidth="11.421875" defaultRowHeight="12.75"/>
  <cols>
    <col min="1" max="1" width="29.8515625" style="0" customWidth="1"/>
    <col min="2" max="2" width="18.7109375" style="0" customWidth="1"/>
    <col min="3" max="3" width="20.28125" style="0" customWidth="1"/>
    <col min="4" max="8" width="20.7109375" style="0" customWidth="1"/>
    <col min="9" max="9" width="19.421875" style="0" customWidth="1"/>
  </cols>
  <sheetData>
    <row r="1" spans="1:9" s="165" customFormat="1" ht="14.25">
      <c r="A1" s="161"/>
      <c r="B1" s="162"/>
      <c r="C1" s="162"/>
      <c r="D1" s="162"/>
      <c r="E1" s="162"/>
      <c r="F1" s="162"/>
      <c r="G1" s="163"/>
      <c r="H1" s="163"/>
      <c r="I1" s="164"/>
    </row>
    <row r="2" spans="1:9" s="165" customFormat="1" ht="14.25">
      <c r="A2" s="166"/>
      <c r="B2" s="167"/>
      <c r="C2" s="167"/>
      <c r="D2" s="167"/>
      <c r="E2" s="167"/>
      <c r="F2" s="167"/>
      <c r="G2" s="168"/>
      <c r="H2" s="168"/>
      <c r="I2" s="169"/>
    </row>
    <row r="3" spans="1:9" s="165" customFormat="1" ht="14.25">
      <c r="A3" s="166"/>
      <c r="B3" s="167"/>
      <c r="C3" s="167"/>
      <c r="D3" s="167"/>
      <c r="E3" s="167"/>
      <c r="F3" s="167"/>
      <c r="G3" s="168"/>
      <c r="H3" s="168"/>
      <c r="I3" s="169"/>
    </row>
    <row r="4" spans="1:9" s="165" customFormat="1" ht="14.25">
      <c r="A4" s="166"/>
      <c r="B4" s="167"/>
      <c r="C4" s="167"/>
      <c r="D4" s="167"/>
      <c r="E4" s="167"/>
      <c r="F4" s="167"/>
      <c r="G4" s="168"/>
      <c r="H4" s="168"/>
      <c r="I4" s="169"/>
    </row>
    <row r="5" spans="1:9" s="165" customFormat="1" ht="14.25">
      <c r="A5" s="170"/>
      <c r="B5" s="167"/>
      <c r="C5" s="167"/>
      <c r="D5" s="171"/>
      <c r="E5" s="167"/>
      <c r="F5" s="167">
        <f>SUM(F12:F17)</f>
        <v>708396</v>
      </c>
      <c r="G5" s="172">
        <f>F5/78861</f>
        <v>8.982843230494161</v>
      </c>
      <c r="H5" s="172"/>
      <c r="I5" s="173"/>
    </row>
    <row r="6" spans="1:9" s="165" customFormat="1" ht="14.25">
      <c r="A6" s="166"/>
      <c r="B6" s="167"/>
      <c r="C6" s="167"/>
      <c r="D6" s="167"/>
      <c r="E6" s="167"/>
      <c r="F6" s="167"/>
      <c r="G6" s="168"/>
      <c r="H6" s="168"/>
      <c r="I6" s="169"/>
    </row>
    <row r="7" spans="1:9" s="165" customFormat="1" ht="14.25">
      <c r="A7" s="166"/>
      <c r="B7" s="167"/>
      <c r="C7" s="167"/>
      <c r="D7" s="167"/>
      <c r="E7" s="167"/>
      <c r="F7" s="167"/>
      <c r="G7" s="168"/>
      <c r="H7" s="168"/>
      <c r="I7" s="169"/>
    </row>
    <row r="8" spans="1:11" ht="12">
      <c r="A8" s="174"/>
      <c r="B8" s="175"/>
      <c r="C8" s="175"/>
      <c r="D8" s="175"/>
      <c r="E8" s="175"/>
      <c r="F8" s="175"/>
      <c r="G8" s="125"/>
      <c r="H8" s="125"/>
      <c r="I8" s="176"/>
      <c r="J8" s="177"/>
      <c r="K8" s="177"/>
    </row>
    <row r="9" spans="1:11" s="180" customFormat="1" ht="24.75" customHeight="1">
      <c r="A9" s="178" t="s">
        <v>146</v>
      </c>
      <c r="B9" s="178"/>
      <c r="C9" s="178"/>
      <c r="D9" s="178"/>
      <c r="E9" s="178"/>
      <c r="F9" s="178"/>
      <c r="G9" s="178"/>
      <c r="H9" s="178"/>
      <c r="I9" s="178"/>
      <c r="J9" s="179"/>
      <c r="K9" s="179"/>
    </row>
    <row r="10" spans="1:11" s="180" customFormat="1" ht="24.75" customHeight="1">
      <c r="A10" s="181" t="s">
        <v>147</v>
      </c>
      <c r="B10" s="181"/>
      <c r="C10" s="181"/>
      <c r="D10" s="181"/>
      <c r="E10" s="181"/>
      <c r="F10" s="181"/>
      <c r="G10" s="181"/>
      <c r="H10" s="181"/>
      <c r="I10" s="181"/>
      <c r="J10" s="179"/>
      <c r="K10" s="179"/>
    </row>
    <row r="11" spans="1:11" s="180" customFormat="1" ht="36.75" customHeight="1">
      <c r="A11" s="182" t="s">
        <v>148</v>
      </c>
      <c r="B11" s="182"/>
      <c r="C11" s="182"/>
      <c r="D11" s="183" t="s">
        <v>149</v>
      </c>
      <c r="E11" s="183">
        <v>2008</v>
      </c>
      <c r="F11" s="184">
        <v>2009</v>
      </c>
      <c r="G11" s="185" t="s">
        <v>150</v>
      </c>
      <c r="H11" s="186" t="s">
        <v>144</v>
      </c>
      <c r="I11" s="186"/>
      <c r="J11" s="179"/>
      <c r="K11" s="179"/>
    </row>
    <row r="12" spans="1:11" s="180" customFormat="1" ht="24.75" customHeight="1">
      <c r="A12" s="187" t="s">
        <v>151</v>
      </c>
      <c r="B12" s="187"/>
      <c r="C12" s="187"/>
      <c r="D12" s="188"/>
      <c r="E12" s="189"/>
      <c r="F12" s="189">
        <v>217547</v>
      </c>
      <c r="G12" s="189"/>
      <c r="H12" s="190"/>
      <c r="I12" s="191"/>
      <c r="J12" s="192">
        <f>SUM(F12:F13)</f>
        <v>435094</v>
      </c>
      <c r="K12" s="179"/>
    </row>
    <row r="13" spans="1:11" s="180" customFormat="1" ht="24.75" customHeight="1">
      <c r="A13" s="193" t="s">
        <v>152</v>
      </c>
      <c r="B13" s="193"/>
      <c r="C13" s="193"/>
      <c r="D13" s="194"/>
      <c r="E13" s="195"/>
      <c r="F13" s="196">
        <v>217547</v>
      </c>
      <c r="G13" s="195"/>
      <c r="H13" s="197"/>
      <c r="I13" s="198"/>
      <c r="J13" s="192">
        <f>SUM(F18:F23)</f>
        <v>957315</v>
      </c>
      <c r="K13" s="179"/>
    </row>
    <row r="14" spans="1:11" s="180" customFormat="1" ht="24.75" customHeight="1">
      <c r="A14" s="193" t="s">
        <v>153</v>
      </c>
      <c r="B14" s="193"/>
      <c r="C14" s="193"/>
      <c r="D14" s="194"/>
      <c r="E14" s="195"/>
      <c r="F14" s="196">
        <v>0</v>
      </c>
      <c r="G14" s="195"/>
      <c r="H14" s="197"/>
      <c r="I14" s="198"/>
      <c r="J14" s="192"/>
      <c r="K14" s="179"/>
    </row>
    <row r="15" spans="1:11" s="180" customFormat="1" ht="24.75" customHeight="1">
      <c r="A15" s="199" t="s">
        <v>154</v>
      </c>
      <c r="B15" s="199"/>
      <c r="C15" s="199"/>
      <c r="D15" s="194"/>
      <c r="E15" s="195"/>
      <c r="F15" s="196">
        <v>136650</v>
      </c>
      <c r="G15" s="195"/>
      <c r="H15" s="200"/>
      <c r="I15" s="201"/>
      <c r="J15" s="179"/>
      <c r="K15" s="179"/>
    </row>
    <row r="16" spans="1:11" s="180" customFormat="1" ht="24.75" customHeight="1">
      <c r="A16" s="199" t="s">
        <v>155</v>
      </c>
      <c r="B16" s="199"/>
      <c r="C16" s="199"/>
      <c r="D16" s="194"/>
      <c r="E16" s="195"/>
      <c r="F16" s="196">
        <v>136652</v>
      </c>
      <c r="G16" s="195"/>
      <c r="H16" s="200"/>
      <c r="I16" s="201"/>
      <c r="J16" s="179"/>
      <c r="K16" s="179"/>
    </row>
    <row r="17" spans="1:11" s="180" customFormat="1" ht="24.75" customHeight="1">
      <c r="A17" s="199" t="s">
        <v>156</v>
      </c>
      <c r="B17" s="199"/>
      <c r="C17" s="199"/>
      <c r="D17" s="194"/>
      <c r="E17" s="195"/>
      <c r="F17" s="196">
        <v>0</v>
      </c>
      <c r="G17" s="195"/>
      <c r="H17" s="200"/>
      <c r="I17" s="201"/>
      <c r="J17" s="179"/>
      <c r="K17" s="179"/>
    </row>
    <row r="18" spans="1:11" s="180" customFormat="1" ht="24.75" customHeight="1">
      <c r="A18" s="199" t="s">
        <v>157</v>
      </c>
      <c r="B18" s="199"/>
      <c r="C18" s="199"/>
      <c r="D18" s="202"/>
      <c r="E18" s="195"/>
      <c r="F18" s="196">
        <v>21014</v>
      </c>
      <c r="G18" s="196"/>
      <c r="H18" s="200"/>
      <c r="I18" s="201"/>
      <c r="J18" s="179"/>
      <c r="K18" s="179"/>
    </row>
    <row r="19" spans="1:9" s="180" customFormat="1" ht="24.75" customHeight="1">
      <c r="A19" s="199" t="s">
        <v>158</v>
      </c>
      <c r="B19" s="199"/>
      <c r="C19" s="199"/>
      <c r="D19" s="202"/>
      <c r="E19" s="195"/>
      <c r="F19" s="196">
        <v>40603</v>
      </c>
      <c r="G19" s="196"/>
      <c r="H19" s="200"/>
      <c r="I19" s="201"/>
    </row>
    <row r="20" spans="1:9" s="180" customFormat="1" ht="24.75" customHeight="1">
      <c r="A20" s="199" t="s">
        <v>159</v>
      </c>
      <c r="B20" s="199"/>
      <c r="C20" s="199"/>
      <c r="D20" s="202"/>
      <c r="E20" s="195"/>
      <c r="F20" s="196">
        <v>49745</v>
      </c>
      <c r="G20" s="196"/>
      <c r="H20" s="200"/>
      <c r="I20" s="201"/>
    </row>
    <row r="21" spans="1:9" s="180" customFormat="1" ht="24.75" customHeight="1">
      <c r="A21" s="199" t="s">
        <v>160</v>
      </c>
      <c r="B21" s="199"/>
      <c r="C21" s="199"/>
      <c r="D21" s="202"/>
      <c r="E21" s="195"/>
      <c r="F21" s="196"/>
      <c r="G21" s="196"/>
      <c r="H21" s="200"/>
      <c r="I21" s="201"/>
    </row>
    <row r="22" spans="1:9" s="180" customFormat="1" ht="24.75" customHeight="1">
      <c r="A22" s="203" t="s">
        <v>161</v>
      </c>
      <c r="B22" s="203"/>
      <c r="C22" s="203"/>
      <c r="D22" s="202"/>
      <c r="E22" s="195"/>
      <c r="F22" s="196"/>
      <c r="G22" s="196"/>
      <c r="H22" s="200"/>
      <c r="I22" s="201"/>
    </row>
    <row r="23" spans="1:9" s="180" customFormat="1" ht="24.75" customHeight="1">
      <c r="A23" s="199" t="s">
        <v>162</v>
      </c>
      <c r="B23" s="199"/>
      <c r="C23" s="199"/>
      <c r="D23" s="202"/>
      <c r="E23" s="195"/>
      <c r="F23" s="196">
        <v>845953</v>
      </c>
      <c r="G23" s="196"/>
      <c r="H23" s="200"/>
      <c r="I23" s="201"/>
    </row>
    <row r="24" spans="1:9" s="180" customFormat="1" ht="24.75" customHeight="1">
      <c r="A24" s="203" t="s">
        <v>163</v>
      </c>
      <c r="B24" s="203"/>
      <c r="C24" s="203"/>
      <c r="D24" s="202"/>
      <c r="E24" s="195"/>
      <c r="F24" s="196"/>
      <c r="G24" s="196"/>
      <c r="H24" s="200"/>
      <c r="I24" s="201"/>
    </row>
    <row r="25" spans="1:9" s="180" customFormat="1" ht="24.75" customHeight="1">
      <c r="A25" s="203" t="s">
        <v>164</v>
      </c>
      <c r="B25" s="203"/>
      <c r="C25" s="203"/>
      <c r="D25" s="202"/>
      <c r="E25" s="195"/>
      <c r="F25" s="196"/>
      <c r="G25" s="196"/>
      <c r="H25" s="200"/>
      <c r="I25" s="201"/>
    </row>
    <row r="26" spans="1:9" s="180" customFormat="1" ht="24.75" customHeight="1">
      <c r="A26" s="203" t="s">
        <v>165</v>
      </c>
      <c r="B26" s="203"/>
      <c r="C26" s="203"/>
      <c r="D26" s="204"/>
      <c r="E26" s="195"/>
      <c r="F26" s="196"/>
      <c r="G26" s="205"/>
      <c r="H26" s="200"/>
      <c r="I26" s="201"/>
    </row>
    <row r="27" spans="1:9" s="180" customFormat="1" ht="24.75" customHeight="1">
      <c r="A27" s="206" t="s">
        <v>166</v>
      </c>
      <c r="B27" s="206"/>
      <c r="C27" s="206"/>
      <c r="D27" s="207"/>
      <c r="E27" s="195"/>
      <c r="F27" s="208"/>
      <c r="G27" s="208"/>
      <c r="H27" s="209"/>
      <c r="I27" s="210"/>
    </row>
    <row r="28" spans="1:9" s="180" customFormat="1" ht="24.75" customHeight="1">
      <c r="A28" s="211" t="s">
        <v>167</v>
      </c>
      <c r="B28" s="211"/>
      <c r="C28" s="211"/>
      <c r="D28" s="212">
        <f>SUM(D12:D27)</f>
        <v>0</v>
      </c>
      <c r="E28" s="212">
        <f>SUM(E12:E27)</f>
        <v>0</v>
      </c>
      <c r="F28" s="212">
        <f>SUM(F12:F27)</f>
        <v>1665711</v>
      </c>
      <c r="G28" s="213"/>
      <c r="H28" s="214"/>
      <c r="I28" s="215"/>
    </row>
    <row r="29" spans="1:9" s="217" customFormat="1" ht="21.75" customHeight="1">
      <c r="A29" s="216" t="s">
        <v>168</v>
      </c>
      <c r="B29" s="216"/>
      <c r="C29" s="216"/>
      <c r="D29" s="216"/>
      <c r="E29" s="216"/>
      <c r="F29" s="216"/>
      <c r="G29" s="216"/>
      <c r="H29" s="216"/>
      <c r="I29" s="216"/>
    </row>
    <row r="30" spans="1:9" s="217" customFormat="1" ht="34.5" customHeight="1">
      <c r="A30" s="218" t="s">
        <v>169</v>
      </c>
      <c r="B30" s="218"/>
      <c r="C30" s="218"/>
      <c r="D30" s="219" t="s">
        <v>170</v>
      </c>
      <c r="E30" s="219">
        <v>2006</v>
      </c>
      <c r="F30" s="220">
        <v>2007</v>
      </c>
      <c r="G30" s="221" t="s">
        <v>150</v>
      </c>
      <c r="H30" s="221" t="s">
        <v>144</v>
      </c>
      <c r="I30" s="221"/>
    </row>
    <row r="31" spans="1:9" s="227" customFormat="1" ht="19.5" customHeight="1">
      <c r="A31" s="222" t="s">
        <v>171</v>
      </c>
      <c r="B31" s="222"/>
      <c r="C31" s="222"/>
      <c r="D31" s="223"/>
      <c r="E31" s="223"/>
      <c r="F31" s="224"/>
      <c r="G31" s="225"/>
      <c r="H31" s="226"/>
      <c r="I31" s="226"/>
    </row>
    <row r="32" spans="1:9" s="227" customFormat="1" ht="19.5" customHeight="1">
      <c r="A32" s="228" t="s">
        <v>172</v>
      </c>
      <c r="B32" s="228"/>
      <c r="C32" s="228"/>
      <c r="D32" s="229"/>
      <c r="E32" s="229"/>
      <c r="F32" s="230"/>
      <c r="G32" s="229"/>
      <c r="H32" s="231"/>
      <c r="I32" s="231"/>
    </row>
    <row r="33" spans="1:9" s="227" customFormat="1" ht="19.5" customHeight="1">
      <c r="A33" s="232" t="s">
        <v>173</v>
      </c>
      <c r="B33" s="232"/>
      <c r="C33" s="232"/>
      <c r="D33" s="229"/>
      <c r="E33" s="229"/>
      <c r="F33" s="230"/>
      <c r="G33" s="233"/>
      <c r="H33" s="234"/>
      <c r="I33" s="234"/>
    </row>
    <row r="34" spans="1:9" s="240" customFormat="1" ht="30" customHeight="1">
      <c r="A34" s="235" t="s">
        <v>174</v>
      </c>
      <c r="B34" s="235"/>
      <c r="C34" s="235"/>
      <c r="D34" s="236"/>
      <c r="E34" s="236"/>
      <c r="F34" s="237"/>
      <c r="G34" s="238"/>
      <c r="H34" s="239"/>
      <c r="I34" s="239"/>
    </row>
    <row r="35" spans="1:9" ht="12">
      <c r="A35" s="241"/>
      <c r="B35" s="242"/>
      <c r="C35" s="242"/>
      <c r="D35" s="242"/>
      <c r="E35" s="242"/>
      <c r="F35" s="242"/>
      <c r="G35" s="242"/>
      <c r="H35" s="242"/>
      <c r="I35" s="243"/>
    </row>
    <row r="36" spans="1:9" ht="20.25" customHeight="1">
      <c r="A36" s="244" t="s">
        <v>175</v>
      </c>
      <c r="B36" s="245"/>
      <c r="C36" s="245"/>
      <c r="D36" s="245"/>
      <c r="E36" s="245"/>
      <c r="F36" s="245"/>
      <c r="G36" s="246"/>
      <c r="H36" s="246"/>
      <c r="I36" s="247"/>
    </row>
    <row r="37" spans="1:9" s="249" customFormat="1" ht="52.5" customHeight="1">
      <c r="A37" s="218" t="s">
        <v>176</v>
      </c>
      <c r="B37" s="219" t="s">
        <v>177</v>
      </c>
      <c r="C37" s="219" t="s">
        <v>178</v>
      </c>
      <c r="D37" s="219" t="s">
        <v>179</v>
      </c>
      <c r="E37" s="219" t="s">
        <v>180</v>
      </c>
      <c r="F37" s="219" t="s">
        <v>181</v>
      </c>
      <c r="G37" s="219" t="s">
        <v>182</v>
      </c>
      <c r="H37" s="219" t="s">
        <v>183</v>
      </c>
      <c r="I37" s="248" t="s">
        <v>184</v>
      </c>
    </row>
    <row r="38" spans="1:9" s="227" customFormat="1" ht="82.5">
      <c r="A38" s="250" t="s">
        <v>185</v>
      </c>
      <c r="B38" s="155">
        <v>2</v>
      </c>
      <c r="C38" s="251" t="s">
        <v>186</v>
      </c>
      <c r="D38" s="251"/>
      <c r="E38" s="251"/>
      <c r="F38" s="251">
        <v>201811</v>
      </c>
      <c r="G38" s="251"/>
      <c r="H38" s="251"/>
      <c r="I38" s="251">
        <f>F38</f>
        <v>201811</v>
      </c>
    </row>
    <row r="39" spans="1:9" s="227" customFormat="1" ht="41.25">
      <c r="A39" s="250" t="s">
        <v>124</v>
      </c>
      <c r="B39" s="155">
        <v>80</v>
      </c>
      <c r="C39" s="251" t="s">
        <v>186</v>
      </c>
      <c r="D39" s="251"/>
      <c r="E39" s="251"/>
      <c r="F39" s="251">
        <v>916793</v>
      </c>
      <c r="G39" s="251"/>
      <c r="H39" s="251"/>
      <c r="I39" s="251">
        <f>F39</f>
        <v>916793</v>
      </c>
    </row>
    <row r="40" spans="1:9" s="227" customFormat="1" ht="42">
      <c r="A40" s="250" t="s">
        <v>128</v>
      </c>
      <c r="B40" s="155">
        <v>3</v>
      </c>
      <c r="C40" s="251" t="s">
        <v>186</v>
      </c>
      <c r="D40" s="251"/>
      <c r="E40" s="251"/>
      <c r="F40" s="251">
        <v>212519</v>
      </c>
      <c r="G40" s="251"/>
      <c r="H40" s="251"/>
      <c r="I40" s="251">
        <f>F40</f>
        <v>212519</v>
      </c>
    </row>
    <row r="41" spans="1:9" s="227" customFormat="1" ht="41.25">
      <c r="A41" s="250" t="s">
        <v>187</v>
      </c>
      <c r="B41" s="160">
        <v>1</v>
      </c>
      <c r="C41" s="251" t="s">
        <v>186</v>
      </c>
      <c r="D41" s="251"/>
      <c r="E41" s="251"/>
      <c r="F41" s="251">
        <v>334588</v>
      </c>
      <c r="G41" s="251"/>
      <c r="H41" s="251"/>
      <c r="I41" s="251">
        <f>F41</f>
        <v>334588</v>
      </c>
    </row>
    <row r="42" spans="1:11" s="240" customFormat="1" ht="29.25" customHeight="1">
      <c r="A42" s="252" t="s">
        <v>167</v>
      </c>
      <c r="B42" s="253">
        <f>SUM(B38:B41)</f>
        <v>86</v>
      </c>
      <c r="C42" s="253">
        <f>SUM(C38:C41)</f>
        <v>0</v>
      </c>
      <c r="D42" s="254">
        <f>SUM(D38:D41)</f>
        <v>0</v>
      </c>
      <c r="E42" s="254">
        <f>SUM(E38:E41)</f>
        <v>0</v>
      </c>
      <c r="F42" s="254">
        <f>SUM(F38:F41)</f>
        <v>1665711</v>
      </c>
      <c r="G42" s="254">
        <f>SUM(G38:G41)</f>
        <v>0</v>
      </c>
      <c r="H42" s="254">
        <f>SUM(H38:H41)</f>
        <v>0</v>
      </c>
      <c r="I42" s="255">
        <f>SUM(I38:I41)</f>
        <v>1665711</v>
      </c>
      <c r="K42" s="256"/>
    </row>
    <row r="43" spans="1:9" ht="12">
      <c r="A43" s="257"/>
      <c r="B43" s="242"/>
      <c r="C43" s="242"/>
      <c r="D43" s="242"/>
      <c r="E43" s="242"/>
      <c r="F43" s="242"/>
      <c r="G43" s="242"/>
      <c r="H43" s="242"/>
      <c r="I43" s="243"/>
    </row>
    <row r="44" spans="1:10" ht="24.75" customHeight="1">
      <c r="A44" s="258" t="s">
        <v>188</v>
      </c>
      <c r="B44" s="259"/>
      <c r="C44" s="260"/>
      <c r="D44" s="261"/>
      <c r="E44" s="261"/>
      <c r="F44" s="262"/>
      <c r="G44" s="261"/>
      <c r="H44" s="263"/>
      <c r="I44" s="263"/>
      <c r="J44" s="242"/>
    </row>
    <row r="45" spans="1:10" ht="24.75" customHeight="1">
      <c r="A45" s="264" t="s">
        <v>189</v>
      </c>
      <c r="B45" s="265"/>
      <c r="C45" s="266"/>
      <c r="D45" s="267"/>
      <c r="E45" s="268"/>
      <c r="F45" s="269"/>
      <c r="G45" s="268"/>
      <c r="H45" s="270"/>
      <c r="I45" s="270"/>
      <c r="J45" s="242"/>
    </row>
    <row r="46" spans="1:10" ht="24.75" customHeight="1">
      <c r="A46" s="264" t="s">
        <v>190</v>
      </c>
      <c r="B46" s="265"/>
      <c r="C46" s="266"/>
      <c r="D46" s="267"/>
      <c r="E46" s="268"/>
      <c r="F46" s="268"/>
      <c r="G46" s="268"/>
      <c r="H46" s="270"/>
      <c r="I46" s="270"/>
      <c r="J46" s="242"/>
    </row>
    <row r="47" spans="1:10" ht="24.75" customHeight="1">
      <c r="A47" s="264" t="s">
        <v>191</v>
      </c>
      <c r="B47" s="265"/>
      <c r="C47" s="266"/>
      <c r="D47" s="267"/>
      <c r="E47" s="268"/>
      <c r="F47" s="268"/>
      <c r="G47" s="268"/>
      <c r="H47" s="270"/>
      <c r="I47" s="270"/>
      <c r="J47" s="242"/>
    </row>
    <row r="48" spans="1:10" ht="24.75" customHeight="1">
      <c r="A48" s="271" t="s">
        <v>192</v>
      </c>
      <c r="B48" s="272"/>
      <c r="C48" s="273"/>
      <c r="D48" s="274"/>
      <c r="E48" s="275"/>
      <c r="F48" s="275"/>
      <c r="G48" s="275"/>
      <c r="H48" s="276"/>
      <c r="I48" s="276"/>
      <c r="J48" s="242"/>
    </row>
    <row r="49" spans="4:10" ht="12">
      <c r="D49" s="242"/>
      <c r="E49" s="277"/>
      <c r="F49" s="277"/>
      <c r="G49" s="277"/>
      <c r="H49" s="277"/>
      <c r="I49" s="277"/>
      <c r="J49" s="242"/>
    </row>
    <row r="50" spans="4:10" ht="12">
      <c r="D50" s="242"/>
      <c r="E50" s="277"/>
      <c r="F50" s="277"/>
      <c r="G50" s="277"/>
      <c r="H50" s="277"/>
      <c r="I50" s="277"/>
      <c r="J50" s="242"/>
    </row>
    <row r="51" spans="4:10" ht="12">
      <c r="D51" s="242"/>
      <c r="E51" s="277"/>
      <c r="F51" s="277"/>
      <c r="G51" s="277"/>
      <c r="H51" s="277"/>
      <c r="I51" s="277"/>
      <c r="J51" s="242"/>
    </row>
    <row r="52" spans="4:10" ht="12">
      <c r="D52" s="242"/>
      <c r="E52" s="277"/>
      <c r="F52" s="277"/>
      <c r="G52" s="277"/>
      <c r="H52" s="277"/>
      <c r="I52" s="277"/>
      <c r="J52" s="242"/>
    </row>
    <row r="53" spans="4:10" ht="12">
      <c r="D53" s="242"/>
      <c r="E53" s="277"/>
      <c r="F53" s="277"/>
      <c r="G53" s="277"/>
      <c r="H53" s="277"/>
      <c r="I53" s="277"/>
      <c r="J53" s="242"/>
    </row>
    <row r="54" spans="4:10" ht="12">
      <c r="D54" s="242"/>
      <c r="E54" s="277"/>
      <c r="F54" s="277"/>
      <c r="G54" s="277"/>
      <c r="H54" s="277"/>
      <c r="I54" s="277"/>
      <c r="J54" s="242"/>
    </row>
    <row r="55" spans="4:10" ht="12">
      <c r="D55" s="242"/>
      <c r="E55" s="277"/>
      <c r="F55" s="277"/>
      <c r="G55" s="277"/>
      <c r="H55" s="277"/>
      <c r="I55" s="277"/>
      <c r="J55" s="242"/>
    </row>
    <row r="56" spans="4:10" ht="12">
      <c r="D56" s="242"/>
      <c r="E56" s="277"/>
      <c r="F56" s="277"/>
      <c r="G56" s="277"/>
      <c r="H56" s="277"/>
      <c r="I56" s="277"/>
      <c r="J56" s="242"/>
    </row>
    <row r="57" spans="4:10" ht="12">
      <c r="D57" s="242"/>
      <c r="E57" s="277"/>
      <c r="F57" s="277"/>
      <c r="G57" s="277"/>
      <c r="H57" s="277"/>
      <c r="I57" s="277"/>
      <c r="J57" s="242"/>
    </row>
    <row r="58" spans="4:10" ht="12">
      <c r="D58" s="242"/>
      <c r="E58" s="277"/>
      <c r="F58" s="277"/>
      <c r="G58" s="277"/>
      <c r="H58" s="277"/>
      <c r="I58" s="277"/>
      <c r="J58" s="242"/>
    </row>
    <row r="59" spans="4:10" ht="12">
      <c r="D59" s="242"/>
      <c r="E59" s="277"/>
      <c r="F59" s="277"/>
      <c r="G59" s="277"/>
      <c r="H59" s="277"/>
      <c r="I59" s="277"/>
      <c r="J59" s="242"/>
    </row>
    <row r="60" spans="4:10" ht="12">
      <c r="D60" s="242"/>
      <c r="E60" s="277"/>
      <c r="F60" s="277"/>
      <c r="G60" s="277"/>
      <c r="H60" s="277"/>
      <c r="I60" s="277"/>
      <c r="J60" s="242"/>
    </row>
    <row r="61" spans="4:10" ht="12">
      <c r="D61" s="242"/>
      <c r="E61" s="277"/>
      <c r="F61" s="277"/>
      <c r="G61" s="277"/>
      <c r="H61" s="277"/>
      <c r="I61" s="277"/>
      <c r="J61" s="242"/>
    </row>
    <row r="62" spans="4:10" ht="12">
      <c r="D62" s="242"/>
      <c r="E62" s="277"/>
      <c r="F62" s="277"/>
      <c r="G62" s="277"/>
      <c r="H62" s="277"/>
      <c r="I62" s="277"/>
      <c r="J62" s="242"/>
    </row>
    <row r="63" spans="4:10" ht="12">
      <c r="D63" s="242"/>
      <c r="E63" s="277"/>
      <c r="F63" s="277"/>
      <c r="G63" s="277"/>
      <c r="H63" s="277"/>
      <c r="I63" s="277"/>
      <c r="J63" s="242"/>
    </row>
    <row r="64" spans="4:10" ht="12">
      <c r="D64" s="242"/>
      <c r="E64" s="277"/>
      <c r="F64" s="277"/>
      <c r="G64" s="277"/>
      <c r="H64" s="277"/>
      <c r="I64" s="277"/>
      <c r="J64" s="242"/>
    </row>
    <row r="65" spans="4:10" ht="12">
      <c r="D65" s="242"/>
      <c r="E65" s="277"/>
      <c r="F65" s="277"/>
      <c r="G65" s="277"/>
      <c r="H65" s="277"/>
      <c r="I65" s="277"/>
      <c r="J65" s="242"/>
    </row>
    <row r="66" spans="4:10" ht="12">
      <c r="D66" s="242"/>
      <c r="E66" s="277"/>
      <c r="F66" s="277"/>
      <c r="G66" s="277"/>
      <c r="H66" s="277"/>
      <c r="I66" s="277"/>
      <c r="J66" s="242"/>
    </row>
    <row r="67" spans="4:10" ht="12">
      <c r="D67" s="242"/>
      <c r="E67" s="277"/>
      <c r="F67" s="277"/>
      <c r="G67" s="277"/>
      <c r="H67" s="277"/>
      <c r="I67" s="277"/>
      <c r="J67" s="242"/>
    </row>
    <row r="68" spans="4:10" ht="12">
      <c r="D68" s="242"/>
      <c r="E68" s="277"/>
      <c r="F68" s="277"/>
      <c r="G68" s="277"/>
      <c r="H68" s="277"/>
      <c r="I68" s="277"/>
      <c r="J68" s="242"/>
    </row>
    <row r="69" spans="4:10" ht="12">
      <c r="D69" s="242"/>
      <c r="E69" s="277"/>
      <c r="F69" s="277"/>
      <c r="G69" s="277"/>
      <c r="H69" s="277"/>
      <c r="I69" s="277"/>
      <c r="J69" s="242"/>
    </row>
    <row r="70" spans="4:10" ht="12">
      <c r="D70" s="242"/>
      <c r="E70" s="277"/>
      <c r="F70" s="277"/>
      <c r="G70" s="277"/>
      <c r="H70" s="277"/>
      <c r="I70" s="277"/>
      <c r="J70" s="242"/>
    </row>
    <row r="71" spans="4:10" ht="12">
      <c r="D71" s="242"/>
      <c r="E71" s="277"/>
      <c r="F71" s="277"/>
      <c r="G71" s="277"/>
      <c r="H71" s="277"/>
      <c r="I71" s="277"/>
      <c r="J71" s="242"/>
    </row>
    <row r="72" spans="4:10" ht="12">
      <c r="D72" s="242"/>
      <c r="E72" s="277"/>
      <c r="F72" s="277"/>
      <c r="G72" s="277"/>
      <c r="H72" s="277"/>
      <c r="I72" s="277"/>
      <c r="J72" s="242"/>
    </row>
    <row r="73" spans="4:10" ht="12">
      <c r="D73" s="242"/>
      <c r="E73" s="277"/>
      <c r="F73" s="277"/>
      <c r="G73" s="277"/>
      <c r="H73" s="277"/>
      <c r="I73" s="277"/>
      <c r="J73" s="242"/>
    </row>
    <row r="74" spans="4:10" ht="12">
      <c r="D74" s="242"/>
      <c r="E74" s="277"/>
      <c r="F74" s="277"/>
      <c r="G74" s="277"/>
      <c r="H74" s="277"/>
      <c r="I74" s="277"/>
      <c r="J74" s="242"/>
    </row>
    <row r="75" spans="4:10" ht="12">
      <c r="D75" s="242"/>
      <c r="E75" s="277"/>
      <c r="F75" s="277"/>
      <c r="G75" s="277"/>
      <c r="H75" s="277"/>
      <c r="I75" s="277"/>
      <c r="J75" s="242"/>
    </row>
    <row r="76" spans="4:10" ht="12">
      <c r="D76" s="242"/>
      <c r="E76" s="277"/>
      <c r="F76" s="277"/>
      <c r="G76" s="277"/>
      <c r="H76" s="277"/>
      <c r="I76" s="277"/>
      <c r="J76" s="242"/>
    </row>
    <row r="77" spans="4:10" ht="12">
      <c r="D77" s="242"/>
      <c r="E77" s="277"/>
      <c r="F77" s="277"/>
      <c r="G77" s="277"/>
      <c r="H77" s="277"/>
      <c r="I77" s="277"/>
      <c r="J77" s="242"/>
    </row>
    <row r="78" spans="4:10" ht="12">
      <c r="D78" s="242"/>
      <c r="E78" s="277"/>
      <c r="F78" s="277"/>
      <c r="G78" s="277"/>
      <c r="H78" s="277"/>
      <c r="I78" s="277"/>
      <c r="J78" s="242"/>
    </row>
    <row r="79" spans="4:10" ht="12">
      <c r="D79" s="242"/>
      <c r="E79" s="277"/>
      <c r="F79" s="277"/>
      <c r="G79" s="277"/>
      <c r="H79" s="277"/>
      <c r="I79" s="277"/>
      <c r="J79" s="242"/>
    </row>
    <row r="80" spans="4:10" ht="12">
      <c r="D80" s="242"/>
      <c r="E80" s="277"/>
      <c r="F80" s="277"/>
      <c r="G80" s="277"/>
      <c r="H80" s="277"/>
      <c r="I80" s="277"/>
      <c r="J80" s="242"/>
    </row>
    <row r="81" spans="4:10" ht="12">
      <c r="D81" s="242"/>
      <c r="E81" s="277"/>
      <c r="F81" s="277"/>
      <c r="G81" s="277"/>
      <c r="H81" s="277"/>
      <c r="I81" s="277"/>
      <c r="J81" s="242"/>
    </row>
    <row r="82" spans="4:10" ht="12">
      <c r="D82" s="242"/>
      <c r="E82" s="277"/>
      <c r="F82" s="277"/>
      <c r="G82" s="277"/>
      <c r="H82" s="277"/>
      <c r="I82" s="277"/>
      <c r="J82" s="242"/>
    </row>
    <row r="83" spans="4:10" ht="12">
      <c r="D83" s="242"/>
      <c r="E83" s="277"/>
      <c r="F83" s="277"/>
      <c r="G83" s="277"/>
      <c r="H83" s="277"/>
      <c r="I83" s="277"/>
      <c r="J83" s="242"/>
    </row>
    <row r="84" spans="4:10" ht="12">
      <c r="D84" s="242"/>
      <c r="E84" s="277"/>
      <c r="F84" s="277"/>
      <c r="G84" s="277"/>
      <c r="H84" s="277"/>
      <c r="I84" s="277"/>
      <c r="J84" s="242"/>
    </row>
  </sheetData>
  <mergeCells count="37">
    <mergeCell ref="A9:I9"/>
    <mergeCell ref="A10:I10"/>
    <mergeCell ref="A11:C11"/>
    <mergeCell ref="H11:I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I29"/>
    <mergeCell ref="A30:C30"/>
    <mergeCell ref="H30:I30"/>
    <mergeCell ref="A31:C31"/>
    <mergeCell ref="H31:I31"/>
    <mergeCell ref="A32:C32"/>
    <mergeCell ref="H32:I32"/>
    <mergeCell ref="A33:C33"/>
    <mergeCell ref="H33:I33"/>
    <mergeCell ref="A34:C34"/>
    <mergeCell ref="H34:I34"/>
    <mergeCell ref="H44:I44"/>
    <mergeCell ref="H45:I45"/>
    <mergeCell ref="H46:I46"/>
    <mergeCell ref="H47:I47"/>
    <mergeCell ref="H48:I48"/>
  </mergeCells>
  <printOptions horizontalCentered="1" verticalCentered="1"/>
  <pageMargins left="0.7479166666666667" right="0.7479166666666667" top="0.39375" bottom="0.39375" header="0.5118055555555555" footer="0.5118055555555555"/>
  <pageSetup fitToHeight="1" fitToWidth="1" horizontalDpi="300" verticalDpi="300" orientation="portrait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="85" zoomScaleNormal="85" workbookViewId="0" topLeftCell="F1">
      <selection activeCell="T66" sqref="T61:T66"/>
    </sheetView>
  </sheetViews>
  <sheetFormatPr defaultColWidth="11.421875" defaultRowHeight="12.75"/>
  <cols>
    <col min="1" max="1" width="24.00390625" style="108" customWidth="1"/>
    <col min="2" max="3" width="20.00390625" style="108" customWidth="1"/>
    <col min="4" max="5" width="17.8515625" style="108" customWidth="1"/>
    <col min="6" max="6" width="19.57421875" style="108" customWidth="1"/>
    <col min="7" max="7" width="18.7109375" style="108" customWidth="1"/>
    <col min="8" max="8" width="16.8515625" style="108" customWidth="1"/>
    <col min="9" max="11" width="0" style="108" hidden="1" customWidth="1"/>
    <col min="12" max="12" width="11.421875" style="108" customWidth="1"/>
    <col min="13" max="19" width="0" style="108" hidden="1" customWidth="1"/>
    <col min="20" max="20" width="21.8515625" style="108" customWidth="1"/>
    <col min="21" max="21" width="13.28125" style="108" customWidth="1"/>
    <col min="22" max="22" width="13.7109375" style="108" customWidth="1"/>
    <col min="23" max="16384" width="11.421875" style="108" customWidth="1"/>
  </cols>
  <sheetData>
    <row r="1" spans="1:20" ht="14.25">
      <c r="A1" s="278"/>
      <c r="B1" s="279"/>
      <c r="C1" s="279"/>
      <c r="D1" s="279"/>
      <c r="E1" s="279"/>
      <c r="F1" s="279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1"/>
      <c r="R1" s="281"/>
      <c r="S1" s="281"/>
      <c r="T1" s="282"/>
    </row>
    <row r="2" spans="1:20" ht="14.25">
      <c r="A2" s="283"/>
      <c r="B2" s="115"/>
      <c r="C2" s="115"/>
      <c r="D2" s="115"/>
      <c r="E2" s="115"/>
      <c r="F2" s="115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267"/>
      <c r="R2" s="267"/>
      <c r="S2" s="267"/>
      <c r="T2" s="284"/>
    </row>
    <row r="3" spans="1:20" ht="14.25">
      <c r="A3" s="283"/>
      <c r="B3" s="115"/>
      <c r="C3" s="115"/>
      <c r="D3" s="115"/>
      <c r="E3" s="115"/>
      <c r="F3" s="115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267"/>
      <c r="R3" s="267"/>
      <c r="S3" s="267"/>
      <c r="T3" s="284"/>
    </row>
    <row r="4" spans="1:20" ht="14.25">
      <c r="A4" s="283"/>
      <c r="B4" s="115"/>
      <c r="C4" s="115"/>
      <c r="D4" s="115"/>
      <c r="E4" s="115"/>
      <c r="F4" s="115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67"/>
      <c r="R4" s="267"/>
      <c r="S4" s="267"/>
      <c r="T4" s="284"/>
    </row>
    <row r="5" spans="1:20" ht="14.25">
      <c r="A5" s="285"/>
      <c r="B5" s="118"/>
      <c r="C5" s="118"/>
      <c r="D5" s="115"/>
      <c r="E5" s="115"/>
      <c r="F5" s="115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267"/>
      <c r="R5" s="267"/>
      <c r="S5" s="267"/>
      <c r="T5" s="284"/>
    </row>
    <row r="6" spans="1:20" ht="14.25">
      <c r="A6" s="283"/>
      <c r="B6" s="115"/>
      <c r="C6" s="115"/>
      <c r="D6" s="115"/>
      <c r="E6" s="115"/>
      <c r="F6" s="115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267"/>
      <c r="R6" s="267"/>
      <c r="S6" s="267"/>
      <c r="T6" s="284"/>
    </row>
    <row r="7" spans="1:20" ht="14.25">
      <c r="A7" s="283"/>
      <c r="B7" s="115"/>
      <c r="C7" s="115"/>
      <c r="D7" s="115"/>
      <c r="E7" s="115"/>
      <c r="F7" s="115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267"/>
      <c r="R7" s="267"/>
      <c r="S7" s="267"/>
      <c r="T7" s="284"/>
    </row>
    <row r="8" spans="1:20" ht="12">
      <c r="A8" s="286"/>
      <c r="B8" s="122"/>
      <c r="C8" s="122"/>
      <c r="D8" s="122"/>
      <c r="E8" s="122"/>
      <c r="F8" s="122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267"/>
      <c r="R8" s="267"/>
      <c r="S8" s="267"/>
      <c r="T8" s="284"/>
    </row>
    <row r="9" spans="1:20" ht="27.75" customHeight="1">
      <c r="A9" s="287" t="s">
        <v>193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ht="24.75" customHeight="1">
      <c r="A10" s="288" t="s">
        <v>194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90"/>
      <c r="S10" s="290"/>
      <c r="T10" s="291"/>
    </row>
    <row r="11" spans="1:20" ht="12.75" customHeight="1" hidden="1">
      <c r="A11" s="292" t="s">
        <v>176</v>
      </c>
      <c r="B11" s="293" t="s">
        <v>195</v>
      </c>
      <c r="C11" s="293"/>
      <c r="D11" s="293"/>
      <c r="E11" s="293"/>
      <c r="F11" s="293" t="s">
        <v>196</v>
      </c>
      <c r="G11" s="293"/>
      <c r="H11" s="293" t="s">
        <v>197</v>
      </c>
      <c r="I11" s="293"/>
      <c r="J11" s="293" t="s">
        <v>198</v>
      </c>
      <c r="K11" s="293" t="s">
        <v>199</v>
      </c>
      <c r="L11" s="293" t="s">
        <v>200</v>
      </c>
      <c r="M11" s="293">
        <v>2006</v>
      </c>
      <c r="N11" s="293"/>
      <c r="O11" s="293"/>
      <c r="P11" s="293"/>
      <c r="Q11" s="293"/>
      <c r="R11" s="293">
        <v>2007</v>
      </c>
      <c r="S11" s="294" t="s">
        <v>150</v>
      </c>
      <c r="T11" s="294"/>
    </row>
    <row r="12" spans="1:20" ht="12.75" customHeight="1" hidden="1">
      <c r="A12" s="292"/>
      <c r="B12" s="293"/>
      <c r="C12" s="293"/>
      <c r="D12" s="293"/>
      <c r="E12" s="219"/>
      <c r="F12" s="293"/>
      <c r="G12" s="293"/>
      <c r="H12" s="293"/>
      <c r="I12" s="293"/>
      <c r="J12" s="293"/>
      <c r="K12" s="293"/>
      <c r="L12" s="293"/>
      <c r="M12" s="293" t="s">
        <v>140</v>
      </c>
      <c r="N12" s="293" t="s">
        <v>141</v>
      </c>
      <c r="O12" s="293" t="s">
        <v>142</v>
      </c>
      <c r="P12" s="293" t="s">
        <v>143</v>
      </c>
      <c r="Q12" s="295" t="s">
        <v>144</v>
      </c>
      <c r="R12" s="293"/>
      <c r="S12" s="294"/>
      <c r="T12" s="294"/>
    </row>
    <row r="13" spans="1:20" ht="12.75" customHeight="1" hidden="1">
      <c r="A13" s="296" t="s">
        <v>201</v>
      </c>
      <c r="B13" s="297">
        <f>SUM('[1]IV__PROGRAMACIÓN FINANCIERA'!I36)</f>
        <v>0</v>
      </c>
      <c r="C13" s="297"/>
      <c r="D13" s="297"/>
      <c r="E13" s="297"/>
      <c r="F13" s="298"/>
      <c r="G13" s="298"/>
      <c r="H13" s="298"/>
      <c r="I13" s="298"/>
      <c r="J13" s="299"/>
      <c r="K13" s="300">
        <f>SUM(B13)</f>
        <v>0</v>
      </c>
      <c r="L13" s="300">
        <f>SUM(K13+12000000)</f>
        <v>12000000</v>
      </c>
      <c r="M13" s="300">
        <f>SUM(K13/4)</f>
        <v>0</v>
      </c>
      <c r="N13" s="300">
        <v>44238504.3725</v>
      </c>
      <c r="O13" s="300">
        <v>44238504.3725</v>
      </c>
      <c r="P13" s="300">
        <v>44238504.3725</v>
      </c>
      <c r="Q13" s="301">
        <f>SUM(M13:P13)</f>
        <v>132715513.1175</v>
      </c>
      <c r="R13" s="301">
        <f>227706719.087-S10-2333503.64</f>
        <v>225373215.44700003</v>
      </c>
      <c r="S13" s="302"/>
      <c r="T13" s="302"/>
    </row>
    <row r="14" spans="1:20" ht="12.75" customHeight="1" hidden="1">
      <c r="A14" s="303" t="s">
        <v>202</v>
      </c>
      <c r="B14" s="304"/>
      <c r="C14" s="305"/>
      <c r="D14" s="306">
        <f>SUM('[1]IV__PROGRAMACIÓN FINANCIERA'!I37)</f>
        <v>0</v>
      </c>
      <c r="E14" s="307"/>
      <c r="F14" s="308"/>
      <c r="G14" s="309"/>
      <c r="H14" s="308"/>
      <c r="I14" s="309"/>
      <c r="J14" s="310"/>
      <c r="K14" s="300">
        <f>SUM(D14)</f>
        <v>0</v>
      </c>
      <c r="L14" s="300">
        <f>SUM(K14)</f>
        <v>0</v>
      </c>
      <c r="M14" s="300">
        <f>SUM(K14/4)</f>
        <v>0</v>
      </c>
      <c r="N14" s="300">
        <v>39238504.3725</v>
      </c>
      <c r="O14" s="300">
        <v>39238504.3725</v>
      </c>
      <c r="P14" s="300">
        <v>39238504.3725</v>
      </c>
      <c r="Q14" s="301">
        <f>SUM(M14:P14)</f>
        <v>117715513.1175</v>
      </c>
      <c r="R14" s="301">
        <f>201706719.087-S10</f>
        <v>201706719.087</v>
      </c>
      <c r="S14" s="311"/>
      <c r="T14" s="312"/>
    </row>
    <row r="15" spans="1:20" ht="12.75" customHeight="1" hidden="1">
      <c r="A15" s="303" t="s">
        <v>203</v>
      </c>
      <c r="B15" s="304"/>
      <c r="C15" s="305"/>
      <c r="D15" s="306">
        <f>SUM('[1]IV__PROGRAMACIÓN FINANCIERA'!I38)</f>
        <v>0</v>
      </c>
      <c r="E15" s="307"/>
      <c r="F15" s="308"/>
      <c r="G15" s="309"/>
      <c r="H15" s="308"/>
      <c r="I15" s="309"/>
      <c r="J15" s="310"/>
      <c r="K15" s="300">
        <f>SUM(D15)</f>
        <v>0</v>
      </c>
      <c r="L15" s="300">
        <f>SUM(K15+12000000)</f>
        <v>12000000</v>
      </c>
      <c r="M15" s="300">
        <f>SUM(K15/4)</f>
        <v>0</v>
      </c>
      <c r="N15" s="300">
        <v>39517596.0391667</v>
      </c>
      <c r="O15" s="300">
        <v>39517596.0391667</v>
      </c>
      <c r="P15" s="300">
        <v>39517596.0391667</v>
      </c>
      <c r="Q15" s="301">
        <f>SUM(M15:P15)</f>
        <v>118552788.1175001</v>
      </c>
      <c r="R15" s="301">
        <f>203157995.758513-S10</f>
        <v>203157995.758513</v>
      </c>
      <c r="S15" s="311"/>
      <c r="T15" s="312"/>
    </row>
    <row r="16" spans="1:20" ht="12.75" customHeight="1" hidden="1">
      <c r="A16" s="303" t="s">
        <v>204</v>
      </c>
      <c r="B16" s="304"/>
      <c r="C16" s="305"/>
      <c r="D16" s="306">
        <f>SUM('[1]IV__PROGRAMACIÓN FINANCIERA'!I39)</f>
        <v>0</v>
      </c>
      <c r="E16" s="307"/>
      <c r="F16" s="308"/>
      <c r="G16" s="309"/>
      <c r="H16" s="308"/>
      <c r="I16" s="309"/>
      <c r="J16" s="310"/>
      <c r="K16" s="300">
        <f>SUM(D16)</f>
        <v>0</v>
      </c>
      <c r="L16" s="300">
        <f>SUM(K16)</f>
        <v>0</v>
      </c>
      <c r="M16" s="300">
        <f>SUM(K16/4)</f>
        <v>0</v>
      </c>
      <c r="N16" s="300">
        <v>24378050.2058333</v>
      </c>
      <c r="O16" s="300">
        <v>24378050.2058333</v>
      </c>
      <c r="P16" s="300">
        <v>24378050.2058333</v>
      </c>
      <c r="Q16" s="301">
        <f>SUM(M16:P16)</f>
        <v>73134150.6174999</v>
      </c>
      <c r="R16" s="301">
        <f>124432357.42518-S10</f>
        <v>124432357.42518</v>
      </c>
      <c r="S16" s="311"/>
      <c r="T16" s="312"/>
    </row>
    <row r="17" spans="1:20" ht="12.75" customHeight="1" hidden="1">
      <c r="A17" s="303" t="s">
        <v>205</v>
      </c>
      <c r="B17" s="313" t="e">
        <f>NA()</f>
        <v>#N/A</v>
      </c>
      <c r="C17" s="313"/>
      <c r="D17" s="313"/>
      <c r="E17" s="313"/>
      <c r="F17" s="314"/>
      <c r="G17" s="314"/>
      <c r="H17" s="314"/>
      <c r="I17" s="314"/>
      <c r="J17" s="315"/>
      <c r="K17" s="300" t="e">
        <f>SUM(B17)</f>
        <v>#N/A</v>
      </c>
      <c r="L17" s="300" t="e">
        <f>SUM(K17)</f>
        <v>#N/A</v>
      </c>
      <c r="M17" s="300" t="e">
        <f>SUM(K17/4)</f>
        <v>#N/A</v>
      </c>
      <c r="N17" s="300">
        <v>18132454.3725</v>
      </c>
      <c r="O17" s="300">
        <v>18132454.3725</v>
      </c>
      <c r="P17" s="300">
        <v>18132454.3725</v>
      </c>
      <c r="Q17" s="301" t="e">
        <f>SUM(M17:P17)</f>
        <v>#N/A</v>
      </c>
      <c r="R17" s="301">
        <f>91955259.0918462-S10</f>
        <v>91955259.0918462</v>
      </c>
      <c r="S17" s="316"/>
      <c r="T17" s="316"/>
    </row>
    <row r="18" spans="1:20" ht="12.75" customHeight="1" hidden="1">
      <c r="A18" s="317" t="s">
        <v>206</v>
      </c>
      <c r="B18" s="318" t="e">
        <f>NA()</f>
        <v>#N/A</v>
      </c>
      <c r="C18" s="318"/>
      <c r="D18" s="318"/>
      <c r="E18" s="318"/>
      <c r="F18" s="319"/>
      <c r="G18" s="319"/>
      <c r="H18" s="319"/>
      <c r="I18" s="319"/>
      <c r="J18" s="320"/>
      <c r="K18" s="300" t="e">
        <f>SUM(B18)</f>
        <v>#N/A</v>
      </c>
      <c r="L18" s="300" t="e">
        <f>SUM(K18)</f>
        <v>#N/A</v>
      </c>
      <c r="M18" s="321"/>
      <c r="N18" s="300">
        <v>1000000</v>
      </c>
      <c r="O18" s="300">
        <v>1000000</v>
      </c>
      <c r="P18" s="300">
        <f>SUM(O18)</f>
        <v>1000000</v>
      </c>
      <c r="Q18" s="301">
        <f>SUM(M18:P18)</f>
        <v>3000000</v>
      </c>
      <c r="R18" s="301">
        <v>3900000</v>
      </c>
      <c r="S18" s="322"/>
      <c r="T18" s="322"/>
    </row>
    <row r="19" spans="1:20" ht="12.75" customHeight="1" hidden="1">
      <c r="A19" s="323" t="s">
        <v>144</v>
      </c>
      <c r="B19" s="324" t="e">
        <f>SUM(B13:D18)</f>
        <v>#N/A</v>
      </c>
      <c r="C19" s="324"/>
      <c r="D19" s="324"/>
      <c r="E19" s="324"/>
      <c r="F19" s="325"/>
      <c r="G19" s="325"/>
      <c r="H19" s="325"/>
      <c r="I19" s="325"/>
      <c r="J19" s="326"/>
      <c r="K19" s="327" t="e">
        <f>SUM(K13:K18)</f>
        <v>#N/A</v>
      </c>
      <c r="L19" s="327" t="e">
        <f>SUM(L13:L18)</f>
        <v>#N/A</v>
      </c>
      <c r="M19" s="328"/>
      <c r="N19" s="328"/>
      <c r="O19" s="328"/>
      <c r="P19" s="329"/>
      <c r="Q19" s="330" t="e">
        <f>SUM(Q13:Q18)</f>
        <v>#N/A</v>
      </c>
      <c r="R19" s="330">
        <f>SUM(R13:R18)</f>
        <v>850525546.8095392</v>
      </c>
      <c r="S19" s="331"/>
      <c r="T19" s="331"/>
    </row>
    <row r="20" spans="1:20" ht="12">
      <c r="A20" s="332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333"/>
    </row>
    <row r="21" spans="1:20" ht="12.75" customHeight="1" hidden="1">
      <c r="A21" s="334" t="s">
        <v>207</v>
      </c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</row>
    <row r="22" spans="1:20" ht="12.75" customHeight="1" hidden="1">
      <c r="A22" s="218" t="s">
        <v>176</v>
      </c>
      <c r="B22" s="335" t="s">
        <v>208</v>
      </c>
      <c r="C22" s="335"/>
      <c r="D22" s="335" t="s">
        <v>209</v>
      </c>
      <c r="E22" s="220"/>
      <c r="F22" s="219" t="s">
        <v>210</v>
      </c>
      <c r="G22" s="219" t="s">
        <v>211</v>
      </c>
      <c r="H22" s="335" t="s">
        <v>212</v>
      </c>
      <c r="I22" s="335" t="s">
        <v>213</v>
      </c>
      <c r="J22" s="219" t="s">
        <v>214</v>
      </c>
      <c r="K22" s="219"/>
      <c r="L22" s="219" t="s">
        <v>215</v>
      </c>
      <c r="M22" s="219"/>
      <c r="N22" s="220" t="s">
        <v>216</v>
      </c>
      <c r="O22" s="220"/>
      <c r="P22" s="220"/>
      <c r="Q22" s="336" t="s">
        <v>164</v>
      </c>
      <c r="R22" s="336" t="s">
        <v>217</v>
      </c>
      <c r="S22" s="336" t="s">
        <v>218</v>
      </c>
      <c r="T22" s="248" t="s">
        <v>219</v>
      </c>
    </row>
    <row r="23" spans="1:21" ht="12.75" customHeight="1" hidden="1">
      <c r="A23" s="296" t="s">
        <v>201</v>
      </c>
      <c r="B23" s="337">
        <v>10191384.156919</v>
      </c>
      <c r="C23" s="338"/>
      <c r="D23" s="339">
        <f>4362633.33</f>
        <v>4362633.33</v>
      </c>
      <c r="E23" s="339"/>
      <c r="F23" s="339">
        <f>5000000+1200000</f>
        <v>6200000</v>
      </c>
      <c r="G23" s="339">
        <f>120000000+15000000+1200000</f>
        <v>136200000</v>
      </c>
      <c r="H23" s="339">
        <v>20000000</v>
      </c>
      <c r="I23" s="340"/>
      <c r="J23" s="341"/>
      <c r="K23" s="341"/>
      <c r="L23" s="341"/>
      <c r="M23" s="341"/>
      <c r="N23" s="342"/>
      <c r="O23" s="342"/>
      <c r="P23" s="342"/>
      <c r="Q23" s="343"/>
      <c r="R23" s="343"/>
      <c r="S23" s="343"/>
      <c r="T23" s="344">
        <f>SUM(B23+D23+F23+G23+H23)</f>
        <v>176954017.486919</v>
      </c>
      <c r="U23" s="345"/>
    </row>
    <row r="24" spans="1:21" ht="12.75" customHeight="1" hidden="1">
      <c r="A24" s="303" t="s">
        <v>202</v>
      </c>
      <c r="B24" s="346">
        <v>10191384.156919</v>
      </c>
      <c r="C24" s="339"/>
      <c r="D24" s="339">
        <f>4362633.33</f>
        <v>4362633.33</v>
      </c>
      <c r="E24" s="339"/>
      <c r="F24" s="339">
        <f>30000000+800000</f>
        <v>30800000</v>
      </c>
      <c r="G24" s="339">
        <f>60000000+40000000+1600000</f>
        <v>101600000</v>
      </c>
      <c r="H24" s="339">
        <v>10000000</v>
      </c>
      <c r="I24" s="347"/>
      <c r="J24" s="341"/>
      <c r="K24" s="341"/>
      <c r="L24" s="341"/>
      <c r="M24" s="341"/>
      <c r="N24" s="311"/>
      <c r="O24" s="348"/>
      <c r="P24" s="348"/>
      <c r="Q24" s="343"/>
      <c r="R24" s="343"/>
      <c r="S24" s="343"/>
      <c r="T24" s="344">
        <f>SUM(B24+D24+F24+G24+H24)</f>
        <v>156954017.486919</v>
      </c>
      <c r="U24" s="345"/>
    </row>
    <row r="25" spans="1:21" ht="12.75" customHeight="1" hidden="1">
      <c r="A25" s="303" t="s">
        <v>203</v>
      </c>
      <c r="B25" s="346">
        <v>10191384.156919</v>
      </c>
      <c r="C25" s="339"/>
      <c r="D25" s="339" t="s">
        <v>220</v>
      </c>
      <c r="E25" s="339"/>
      <c r="F25" s="339">
        <v>5000000</v>
      </c>
      <c r="G25" s="339">
        <f>5000000+2400000</f>
        <v>7400000</v>
      </c>
      <c r="H25" s="339">
        <v>10000000</v>
      </c>
      <c r="I25" s="347"/>
      <c r="J25" s="341"/>
      <c r="K25" s="341"/>
      <c r="L25" s="341"/>
      <c r="M25" s="341"/>
      <c r="N25" s="311"/>
      <c r="O25" s="348"/>
      <c r="P25" s="348"/>
      <c r="Q25" s="343"/>
      <c r="R25" s="343"/>
      <c r="S25" s="343"/>
      <c r="T25" s="344">
        <f>SUM(B25+D25+F25+G25+H25)</f>
        <v>32591384.156919003</v>
      </c>
      <c r="U25" s="345"/>
    </row>
    <row r="26" spans="1:21" ht="12.75" customHeight="1" hidden="1">
      <c r="A26" s="303" t="s">
        <v>204</v>
      </c>
      <c r="B26" s="346">
        <v>10191384.156919</v>
      </c>
      <c r="C26" s="339"/>
      <c r="D26" s="339" t="s">
        <v>220</v>
      </c>
      <c r="E26" s="339"/>
      <c r="F26" s="339">
        <v>5000000</v>
      </c>
      <c r="G26" s="339">
        <f>5000000+2400000</f>
        <v>7400000</v>
      </c>
      <c r="H26" s="339">
        <v>10000000</v>
      </c>
      <c r="I26" s="347"/>
      <c r="J26" s="341"/>
      <c r="K26" s="341"/>
      <c r="L26" s="341"/>
      <c r="M26" s="341"/>
      <c r="N26" s="311"/>
      <c r="O26" s="348"/>
      <c r="P26" s="348"/>
      <c r="Q26" s="343"/>
      <c r="R26" s="343"/>
      <c r="S26" s="343"/>
      <c r="T26" s="344">
        <f>SUM(B26+D26+F26+G26+H26)</f>
        <v>32591384.156919003</v>
      </c>
      <c r="U26" s="345"/>
    </row>
    <row r="27" spans="1:21" ht="12.75" customHeight="1" hidden="1">
      <c r="A27" s="303" t="s">
        <v>205</v>
      </c>
      <c r="B27" s="346">
        <v>10191384.156919</v>
      </c>
      <c r="C27" s="339"/>
      <c r="D27" s="349">
        <v>4362633.35</v>
      </c>
      <c r="E27" s="339"/>
      <c r="F27" s="339">
        <v>0</v>
      </c>
      <c r="G27" s="339">
        <v>2400000</v>
      </c>
      <c r="H27" s="339">
        <v>30000000</v>
      </c>
      <c r="I27" s="343"/>
      <c r="J27" s="341"/>
      <c r="K27" s="341"/>
      <c r="L27" s="341"/>
      <c r="M27" s="341"/>
      <c r="N27" s="350"/>
      <c r="O27" s="350"/>
      <c r="P27" s="350"/>
      <c r="Q27" s="343"/>
      <c r="R27" s="343"/>
      <c r="S27" s="343"/>
      <c r="T27" s="344">
        <f>SUM(B27+D27+F27+G27+H27)</f>
        <v>46954017.506919</v>
      </c>
      <c r="U27" s="345"/>
    </row>
    <row r="28" spans="1:21" ht="12.75" customHeight="1" hidden="1">
      <c r="A28" s="317" t="s">
        <v>206</v>
      </c>
      <c r="B28" s="346"/>
      <c r="C28" s="351"/>
      <c r="D28" s="352"/>
      <c r="E28" s="353"/>
      <c r="F28" s="339">
        <v>3000000</v>
      </c>
      <c r="G28" s="339"/>
      <c r="H28" s="339"/>
      <c r="I28" s="352"/>
      <c r="J28" s="354"/>
      <c r="K28" s="354"/>
      <c r="L28" s="354"/>
      <c r="M28" s="354"/>
      <c r="N28" s="355"/>
      <c r="O28" s="355"/>
      <c r="P28" s="355"/>
      <c r="Q28" s="352"/>
      <c r="R28" s="352"/>
      <c r="S28" s="352"/>
      <c r="T28" s="344">
        <f>SUM(B28+D28+F28+G28+H28)</f>
        <v>3000000</v>
      </c>
      <c r="U28" s="345"/>
    </row>
    <row r="29" spans="1:21" ht="12.75" customHeight="1" hidden="1">
      <c r="A29" s="356" t="s">
        <v>144</v>
      </c>
      <c r="B29" s="357">
        <f>SUM(B23:B28)</f>
        <v>50956920.784595005</v>
      </c>
      <c r="C29" s="357"/>
      <c r="D29" s="357">
        <f>SUM(D23:D28)</f>
        <v>13087900.01</v>
      </c>
      <c r="E29" s="357"/>
      <c r="F29" s="357">
        <f>SUM(F23:F28)</f>
        <v>50000000</v>
      </c>
      <c r="G29" s="358">
        <f>SUM(G23:G28)</f>
        <v>255000000</v>
      </c>
      <c r="H29" s="358">
        <f>SUM(H23:H28)</f>
        <v>80000000</v>
      </c>
      <c r="I29" s="359"/>
      <c r="J29" s="360"/>
      <c r="K29" s="360"/>
      <c r="L29" s="360"/>
      <c r="M29" s="360"/>
      <c r="N29" s="361"/>
      <c r="O29" s="361"/>
      <c r="P29" s="361"/>
      <c r="Q29" s="362"/>
      <c r="R29" s="362"/>
      <c r="S29" s="362"/>
      <c r="T29" s="363">
        <f>SUM(T23:T28)</f>
        <v>449044820.79459494</v>
      </c>
      <c r="U29" s="345"/>
    </row>
    <row r="30" spans="1:20" ht="12.75" hidden="1">
      <c r="A30" s="332"/>
      <c r="B30" s="364"/>
      <c r="C30" s="364"/>
      <c r="D30" s="364"/>
      <c r="E30" s="364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365"/>
    </row>
    <row r="31" spans="1:20" ht="12.75" hidden="1">
      <c r="A31" s="332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333"/>
    </row>
    <row r="32" spans="1:22" ht="57">
      <c r="A32" s="218" t="s">
        <v>176</v>
      </c>
      <c r="B32" s="335" t="s">
        <v>221</v>
      </c>
      <c r="C32" s="335" t="s">
        <v>222</v>
      </c>
      <c r="D32" s="335" t="s">
        <v>223</v>
      </c>
      <c r="E32" s="335" t="s">
        <v>224</v>
      </c>
      <c r="F32" s="219" t="s">
        <v>210</v>
      </c>
      <c r="G32" s="219" t="s">
        <v>211</v>
      </c>
      <c r="H32" s="335" t="s">
        <v>212</v>
      </c>
      <c r="I32" s="335" t="s">
        <v>213</v>
      </c>
      <c r="J32" s="219" t="s">
        <v>214</v>
      </c>
      <c r="K32" s="219"/>
      <c r="L32" s="219" t="s">
        <v>215</v>
      </c>
      <c r="M32" s="219"/>
      <c r="N32" s="220" t="s">
        <v>216</v>
      </c>
      <c r="O32" s="220"/>
      <c r="P32" s="220"/>
      <c r="Q32" s="336" t="s">
        <v>164</v>
      </c>
      <c r="R32" s="336" t="s">
        <v>217</v>
      </c>
      <c r="S32" s="336" t="s">
        <v>218</v>
      </c>
      <c r="T32" s="248" t="s">
        <v>219</v>
      </c>
      <c r="U32" s="366"/>
      <c r="V32" s="366"/>
    </row>
    <row r="33" spans="1:22" s="372" customFormat="1" ht="69">
      <c r="A33" s="367" t="str">
        <f>'III RESULTADO Y ACCIONES _2_'!B13</f>
        <v>Diseñar  y desplegar la propuesta educativa y administrativa institucional de la Escuela de Estudios en Conocimiento Libre para profesionales y técnicos.</v>
      </c>
      <c r="B33" s="368">
        <v>43509</v>
      </c>
      <c r="C33" s="368">
        <v>43509</v>
      </c>
      <c r="D33" s="369">
        <v>27330</v>
      </c>
      <c r="E33" s="369">
        <v>27331</v>
      </c>
      <c r="F33" s="369">
        <v>11557</v>
      </c>
      <c r="G33" s="369">
        <v>16241</v>
      </c>
      <c r="H33" s="369">
        <v>32334</v>
      </c>
      <c r="I33" s="369"/>
      <c r="J33" s="369"/>
      <c r="K33" s="369"/>
      <c r="L33" s="369">
        <v>0</v>
      </c>
      <c r="M33" s="369"/>
      <c r="N33" s="369"/>
      <c r="O33" s="369"/>
      <c r="P33" s="369"/>
      <c r="Q33" s="369"/>
      <c r="R33" s="369"/>
      <c r="S33" s="369"/>
      <c r="T33" s="369">
        <f>SUM(B33:S33)</f>
        <v>201811</v>
      </c>
      <c r="U33" s="370">
        <f>+T33/4</f>
        <v>50452.75</v>
      </c>
      <c r="V33" s="371"/>
    </row>
    <row r="34" spans="1:22" s="372" customFormat="1" ht="34.5">
      <c r="A34" s="367" t="str">
        <f>'III RESULTADO Y ACCIONES _2_'!B14</f>
        <v>Consolidar y ampliar el Programa de Promoción al Conocimiento Libre.</v>
      </c>
      <c r="B34" s="368">
        <v>21755</v>
      </c>
      <c r="C34" s="369">
        <v>21755</v>
      </c>
      <c r="D34" s="373">
        <v>13665</v>
      </c>
      <c r="E34" s="369">
        <v>13665</v>
      </c>
      <c r="F34" s="369">
        <v>0</v>
      </c>
      <c r="G34" s="369">
        <v>0</v>
      </c>
      <c r="H34" s="369">
        <v>0</v>
      </c>
      <c r="I34" s="369"/>
      <c r="J34" s="369"/>
      <c r="K34" s="369"/>
      <c r="L34" s="369">
        <v>845953</v>
      </c>
      <c r="M34" s="369"/>
      <c r="N34" s="369"/>
      <c r="O34" s="369"/>
      <c r="P34" s="369"/>
      <c r="Q34" s="369"/>
      <c r="R34" s="369"/>
      <c r="S34" s="369"/>
      <c r="T34" s="369">
        <f>SUM(B34:S34)</f>
        <v>916793</v>
      </c>
      <c r="U34" s="370">
        <f>+T34/4</f>
        <v>229198.25</v>
      </c>
      <c r="V34" s="374"/>
    </row>
    <row r="35" spans="1:22" s="372" customFormat="1" ht="46.5">
      <c r="A35" s="367" t="str">
        <f>'III RESULTADO Y ACCIONES _2_'!B15</f>
        <v>Investigar y Desarrollar nuevos paradigmas educativos basados en conocimiento libre.</v>
      </c>
      <c r="B35" s="368">
        <v>65264</v>
      </c>
      <c r="C35" s="369">
        <v>65264</v>
      </c>
      <c r="D35" s="369">
        <v>40995</v>
      </c>
      <c r="E35" s="369">
        <v>40996</v>
      </c>
      <c r="F35" s="369">
        <v>0</v>
      </c>
      <c r="G35" s="369">
        <v>0</v>
      </c>
      <c r="H35" s="369">
        <v>0</v>
      </c>
      <c r="I35" s="369"/>
      <c r="J35" s="369"/>
      <c r="K35" s="369"/>
      <c r="L35" s="369">
        <v>0</v>
      </c>
      <c r="M35" s="369"/>
      <c r="N35" s="369"/>
      <c r="O35" s="369"/>
      <c r="P35" s="369"/>
      <c r="Q35" s="369"/>
      <c r="R35" s="369"/>
      <c r="S35" s="369"/>
      <c r="T35" s="369">
        <f>SUM(B35:S35)</f>
        <v>212519</v>
      </c>
      <c r="U35" s="370">
        <f>+T35/4</f>
        <v>53129.75</v>
      </c>
      <c r="V35" s="374"/>
    </row>
    <row r="36" spans="1:22" s="372" customFormat="1" ht="46.5">
      <c r="A36" s="367" t="str">
        <f>'III RESULTADO Y ACCIONES _2_'!B16</f>
        <v>Creación y despliegue de la Red Nacional de Sensibilización en Conocimiento Libre.</v>
      </c>
      <c r="B36" s="369">
        <v>87019</v>
      </c>
      <c r="C36" s="369">
        <v>87019</v>
      </c>
      <c r="D36" s="369">
        <v>54660</v>
      </c>
      <c r="E36" s="369">
        <v>54660</v>
      </c>
      <c r="F36" s="369">
        <v>9457</v>
      </c>
      <c r="G36" s="369">
        <v>24362</v>
      </c>
      <c r="H36" s="369">
        <v>17411</v>
      </c>
      <c r="I36" s="369"/>
      <c r="J36" s="369"/>
      <c r="K36" s="369"/>
      <c r="L36" s="369">
        <v>0</v>
      </c>
      <c r="M36" s="369"/>
      <c r="N36" s="369"/>
      <c r="O36" s="369"/>
      <c r="P36" s="369"/>
      <c r="Q36" s="369"/>
      <c r="R36" s="369"/>
      <c r="S36" s="369"/>
      <c r="T36" s="369">
        <f>SUM(B36:S36)</f>
        <v>334588</v>
      </c>
      <c r="U36" s="374"/>
      <c r="V36" s="374"/>
    </row>
    <row r="37" spans="1:22" ht="26.25" customHeight="1">
      <c r="A37" s="375" t="s">
        <v>144</v>
      </c>
      <c r="B37" s="376">
        <f>SUM(B33:B36)</f>
        <v>217547</v>
      </c>
      <c r="C37" s="376">
        <f>SUM(C33:C36)</f>
        <v>217547</v>
      </c>
      <c r="D37" s="376">
        <f>SUM(D33:D36)</f>
        <v>136650</v>
      </c>
      <c r="E37" s="376">
        <f>SUM(E33:E36)</f>
        <v>136652</v>
      </c>
      <c r="F37" s="376">
        <f>SUM(F33:F36)</f>
        <v>21014</v>
      </c>
      <c r="G37" s="376">
        <f>SUM(G33:G36)</f>
        <v>40603</v>
      </c>
      <c r="H37" s="376">
        <f>SUM(H33:H36)</f>
        <v>49745</v>
      </c>
      <c r="I37" s="376">
        <f>SUM(I33:I36)</f>
        <v>0</v>
      </c>
      <c r="J37" s="376">
        <f>SUM(J33:J36)</f>
        <v>0</v>
      </c>
      <c r="K37" s="376">
        <f>SUM(K33:K36)</f>
        <v>0</v>
      </c>
      <c r="L37" s="376">
        <f>SUM(L33:L36)</f>
        <v>845953</v>
      </c>
      <c r="M37" s="377"/>
      <c r="N37" s="378">
        <f>SUM(N33:N36)</f>
        <v>0</v>
      </c>
      <c r="O37" s="378">
        <f>SUM(O33:O36)</f>
        <v>0</v>
      </c>
      <c r="P37" s="378">
        <f>SUM(P33:P36)</f>
        <v>0</v>
      </c>
      <c r="Q37" s="379">
        <f>SUM(Q33:Q36)</f>
        <v>0</v>
      </c>
      <c r="R37" s="379">
        <f>SUM(R33:R36)</f>
        <v>0</v>
      </c>
      <c r="S37" s="379">
        <f>SUM(S33:S36)</f>
        <v>0</v>
      </c>
      <c r="T37" s="380">
        <f>SUM(T33:T36)</f>
        <v>1665711</v>
      </c>
      <c r="U37" s="366"/>
      <c r="V37" s="381"/>
    </row>
    <row r="38" spans="1:20" ht="12.75" customHeight="1" hidden="1">
      <c r="A38" s="382" t="s">
        <v>225</v>
      </c>
      <c r="B38" s="383"/>
      <c r="C38" s="383"/>
      <c r="D38" s="383"/>
      <c r="E38" s="383"/>
      <c r="F38" s="383"/>
      <c r="G38" s="364">
        <f>SUM(H39-G39)</f>
        <v>-354197</v>
      </c>
      <c r="H38" s="267"/>
      <c r="I38" s="267"/>
      <c r="J38" s="267"/>
      <c r="K38" s="267"/>
      <c r="L38" s="267"/>
      <c r="M38" s="384" t="s">
        <v>225</v>
      </c>
      <c r="N38" s="384"/>
      <c r="O38" s="384"/>
      <c r="P38" s="385"/>
      <c r="Q38" s="385"/>
      <c r="R38" s="385"/>
      <c r="S38" s="385"/>
      <c r="T38" s="385"/>
    </row>
    <row r="39" spans="1:21" ht="12.75" customHeight="1" hidden="1">
      <c r="A39" s="386" t="s">
        <v>226</v>
      </c>
      <c r="B39" s="387"/>
      <c r="C39" s="387"/>
      <c r="D39" s="388" t="s">
        <v>227</v>
      </c>
      <c r="E39" s="389"/>
      <c r="F39" s="390" t="s">
        <v>228</v>
      </c>
      <c r="G39" s="364">
        <f>SUM(B37+D37)</f>
        <v>354197</v>
      </c>
      <c r="H39" s="267">
        <v>0</v>
      </c>
      <c r="I39" s="267"/>
      <c r="J39" s="267"/>
      <c r="K39" s="267"/>
      <c r="L39" s="267"/>
      <c r="M39" s="386" t="s">
        <v>226</v>
      </c>
      <c r="N39" s="386"/>
      <c r="O39" s="386"/>
      <c r="P39" s="267"/>
      <c r="Q39" s="267"/>
      <c r="R39" s="267"/>
      <c r="S39" s="391" t="s">
        <v>227</v>
      </c>
      <c r="T39" s="365">
        <v>0</v>
      </c>
      <c r="U39" s="345">
        <f>SUM(T39-T42)</f>
        <v>-354197</v>
      </c>
    </row>
    <row r="40" spans="1:21" ht="12.75" customHeight="1" hidden="1">
      <c r="A40" s="392" t="s">
        <v>229</v>
      </c>
      <c r="B40" s="393"/>
      <c r="C40" s="393"/>
      <c r="D40" s="393"/>
      <c r="E40" s="393"/>
      <c r="F40" s="393"/>
      <c r="G40" s="394" t="s">
        <v>220</v>
      </c>
      <c r="H40" s="364">
        <f>SUM(B37+D37)</f>
        <v>354197</v>
      </c>
      <c r="I40" s="267"/>
      <c r="J40" s="267"/>
      <c r="K40" s="267"/>
      <c r="L40" s="333"/>
      <c r="M40" s="392" t="s">
        <v>229</v>
      </c>
      <c r="N40" s="392"/>
      <c r="O40" s="392"/>
      <c r="P40" s="395"/>
      <c r="Q40" s="395"/>
      <c r="R40" s="395"/>
      <c r="S40" s="395"/>
      <c r="T40" s="396"/>
      <c r="U40" s="108">
        <f>SUM(U39/5)</f>
        <v>-70839.4</v>
      </c>
    </row>
    <row r="41" ht="12.75" hidden="1"/>
    <row r="42" spans="2:20" ht="12.75" hidden="1">
      <c r="B42" s="345">
        <f>SUM(B33:B35)</f>
        <v>130528</v>
      </c>
      <c r="C42" s="345"/>
      <c r="D42" s="345">
        <f>SUM(D34:D36)</f>
        <v>109320</v>
      </c>
      <c r="E42" s="345"/>
      <c r="T42" s="345">
        <f>SUM(B37+D37)</f>
        <v>354197</v>
      </c>
    </row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60" spans="4:20" ht="12">
      <c r="D60" s="345"/>
      <c r="E60" s="345"/>
      <c r="T60" s="397"/>
    </row>
    <row r="61" spans="2:22" ht="12">
      <c r="B61" s="398"/>
      <c r="C61" s="398"/>
      <c r="D61" s="398"/>
      <c r="E61" s="398"/>
      <c r="F61" s="399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398"/>
    </row>
    <row r="62" spans="2:22" ht="12">
      <c r="B62" s="398"/>
      <c r="C62" s="398"/>
      <c r="D62" s="400"/>
      <c r="E62" s="400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400"/>
      <c r="U62" s="398"/>
      <c r="V62" s="398"/>
    </row>
    <row r="63" spans="2:22" ht="12">
      <c r="B63" s="398"/>
      <c r="C63" s="398"/>
      <c r="D63" s="400"/>
      <c r="E63" s="400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  <c r="U63" s="398"/>
      <c r="V63" s="398"/>
    </row>
    <row r="64" spans="2:22" ht="16.5">
      <c r="B64" s="398"/>
      <c r="C64" s="398"/>
      <c r="D64" s="398"/>
      <c r="E64" s="398"/>
      <c r="F64" s="401"/>
      <c r="G64" s="402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403"/>
      <c r="U64" s="403"/>
      <c r="V64" s="398"/>
    </row>
    <row r="65" spans="2:22" ht="16.5">
      <c r="B65" s="403"/>
      <c r="C65" s="403"/>
      <c r="D65" s="398"/>
      <c r="E65" s="398"/>
      <c r="F65" s="401"/>
      <c r="G65" s="402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403"/>
      <c r="U65" s="403"/>
      <c r="V65" s="400"/>
    </row>
    <row r="66" spans="2:22" ht="16.5">
      <c r="B66" s="398"/>
      <c r="C66" s="398"/>
      <c r="D66" s="398"/>
      <c r="E66" s="398"/>
      <c r="F66" s="404"/>
      <c r="G66" s="402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403"/>
      <c r="U66" s="403"/>
      <c r="V66" s="398"/>
    </row>
    <row r="67" spans="2:22" ht="16.5">
      <c r="B67" s="398"/>
      <c r="C67" s="398"/>
      <c r="D67" s="398"/>
      <c r="E67" s="398"/>
      <c r="F67" s="401"/>
      <c r="G67" s="402"/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403"/>
      <c r="U67" s="403"/>
      <c r="V67" s="398"/>
    </row>
    <row r="68" spans="2:22" ht="16.5">
      <c r="B68" s="403"/>
      <c r="C68" s="403"/>
      <c r="D68" s="398"/>
      <c r="E68" s="398"/>
      <c r="F68" s="401"/>
      <c r="G68" s="402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403"/>
      <c r="U68" s="403"/>
      <c r="V68" s="398"/>
    </row>
    <row r="69" spans="2:22" ht="16.5">
      <c r="B69" s="403"/>
      <c r="C69" s="403"/>
      <c r="D69" s="398"/>
      <c r="E69" s="398"/>
      <c r="F69" s="401"/>
      <c r="G69" s="402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</row>
    <row r="70" spans="2:22" ht="16.5">
      <c r="B70" s="403"/>
      <c r="C70" s="403"/>
      <c r="D70" s="398"/>
      <c r="E70" s="398"/>
      <c r="F70" s="401"/>
      <c r="G70" s="402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</row>
    <row r="71" spans="2:21" ht="16.5">
      <c r="B71" s="403"/>
      <c r="C71" s="403"/>
      <c r="D71" s="398"/>
      <c r="E71" s="398"/>
      <c r="F71" s="405"/>
      <c r="G71" s="406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</row>
    <row r="72" spans="2:21" ht="16.5">
      <c r="B72" s="398"/>
      <c r="C72" s="398"/>
      <c r="D72" s="398"/>
      <c r="E72" s="398"/>
      <c r="F72" s="405"/>
      <c r="G72" s="406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</row>
    <row r="73" spans="2:21" ht="16.5">
      <c r="B73" s="403"/>
      <c r="C73" s="403"/>
      <c r="D73" s="398"/>
      <c r="E73" s="398"/>
      <c r="F73" s="405"/>
      <c r="G73" s="406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</row>
    <row r="74" spans="2:21" ht="16.5">
      <c r="B74" s="398"/>
      <c r="C74" s="398"/>
      <c r="D74" s="398"/>
      <c r="E74" s="398"/>
      <c r="F74" s="405"/>
      <c r="G74" s="406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</row>
    <row r="75" spans="2:21" ht="12"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9"/>
      <c r="U75" s="398"/>
    </row>
    <row r="76" spans="2:21" ht="12">
      <c r="B76" s="398"/>
      <c r="C76" s="398"/>
      <c r="D76" s="398"/>
      <c r="E76" s="398"/>
      <c r="F76" s="398"/>
      <c r="G76" s="403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</row>
    <row r="77" spans="2:21" ht="12"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</row>
    <row r="78" spans="2:21" ht="12"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</row>
  </sheetData>
  <mergeCells count="54">
    <mergeCell ref="A9:T9"/>
    <mergeCell ref="A11:A12"/>
    <mergeCell ref="B11:D12"/>
    <mergeCell ref="F11:G12"/>
    <mergeCell ref="H11:I12"/>
    <mergeCell ref="J11:J12"/>
    <mergeCell ref="K11:K12"/>
    <mergeCell ref="L11:L12"/>
    <mergeCell ref="M11:Q11"/>
    <mergeCell ref="R11:R12"/>
    <mergeCell ref="S11:T12"/>
    <mergeCell ref="B13:D13"/>
    <mergeCell ref="F13:G13"/>
    <mergeCell ref="H13:I13"/>
    <mergeCell ref="S13:T13"/>
    <mergeCell ref="B17:D17"/>
    <mergeCell ref="F17:G17"/>
    <mergeCell ref="H17:I17"/>
    <mergeCell ref="S17:T17"/>
    <mergeCell ref="B18:D18"/>
    <mergeCell ref="F18:G18"/>
    <mergeCell ref="H18:I18"/>
    <mergeCell ref="S18:T18"/>
    <mergeCell ref="B19:D19"/>
    <mergeCell ref="F19:G19"/>
    <mergeCell ref="H19:I19"/>
    <mergeCell ref="S19:T19"/>
    <mergeCell ref="A21:T21"/>
    <mergeCell ref="J22:K22"/>
    <mergeCell ref="L22:M22"/>
    <mergeCell ref="N22:P22"/>
    <mergeCell ref="J23:K23"/>
    <mergeCell ref="L23:M23"/>
    <mergeCell ref="N23:P23"/>
    <mergeCell ref="J27:K27"/>
    <mergeCell ref="L27:M27"/>
    <mergeCell ref="N27:P27"/>
    <mergeCell ref="J28:K28"/>
    <mergeCell ref="L28:M28"/>
    <mergeCell ref="N28:P28"/>
    <mergeCell ref="J29:K29"/>
    <mergeCell ref="L29:M29"/>
    <mergeCell ref="N29:P29"/>
    <mergeCell ref="J32:K32"/>
    <mergeCell ref="L32:M32"/>
    <mergeCell ref="N32:P32"/>
    <mergeCell ref="N33:P33"/>
    <mergeCell ref="N37:P37"/>
    <mergeCell ref="B38:F38"/>
    <mergeCell ref="M38:O38"/>
    <mergeCell ref="P38:T38"/>
    <mergeCell ref="M39:O39"/>
    <mergeCell ref="B40:F40"/>
    <mergeCell ref="M40:O40"/>
  </mergeCells>
  <printOptions horizontalCentered="1" verticalCentered="1"/>
  <pageMargins left="0.7479166666666667" right="0.7479166666666667" top="0.39375" bottom="0.39375" header="0.5118055555555555" footer="0.5118055555555555"/>
  <pageSetup horizontalDpi="300" verticalDpi="300" orientation="landscape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@nDr3</cp:lastModifiedBy>
  <cp:lastPrinted>2008-07-25T17:03:34Z</cp:lastPrinted>
  <dcterms:created xsi:type="dcterms:W3CDTF">1601-01-01T04:30:00Z</dcterms:created>
  <dcterms:modified xsi:type="dcterms:W3CDTF">2008-07-24T21:34:45Z</dcterms:modified>
  <cp:category/>
  <cp:version/>
  <cp:contentType/>
  <cp:contentStatus/>
  <cp:revision>1</cp:revision>
</cp:coreProperties>
</file>